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indy\CINDY UPDATE FOLDER\2015.16.17.18.19.20.21.22\"/>
    </mc:Choice>
  </mc:AlternateContent>
  <xr:revisionPtr revIDLastSave="0" documentId="14_{A2960A5A-D507-42AF-A9EE-4994FB1320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tr Sales" sheetId="1" r:id="rId1"/>
    <sheet name="Wtr Sales 2017" sheetId="2" r:id="rId2"/>
  </sheets>
  <definedNames>
    <definedName name="_xlnm.Print_Area" localSheetId="0">'Wtr Sales'!$A$47:$K$61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5" i="1" l="1"/>
  <c r="I125" i="1"/>
  <c r="G125" i="1"/>
  <c r="E125" i="1"/>
  <c r="C125" i="1"/>
  <c r="P125" i="1" s="1"/>
  <c r="P126" i="1" s="1"/>
  <c r="K108" i="1"/>
  <c r="I108" i="1"/>
  <c r="G108" i="1"/>
  <c r="E108" i="1"/>
  <c r="C108" i="1"/>
  <c r="C109" i="1" s="1"/>
  <c r="C110" i="1" s="1"/>
  <c r="G91" i="1"/>
  <c r="K91" i="1"/>
  <c r="E91" i="1"/>
  <c r="C126" i="1" l="1"/>
  <c r="C127" i="1" s="1"/>
  <c r="I91" i="1"/>
  <c r="C91" i="1"/>
  <c r="P108" i="1" s="1"/>
  <c r="P109" i="1" s="1"/>
  <c r="G74" i="1" l="1"/>
  <c r="K74" i="1" l="1"/>
  <c r="C74" i="1"/>
  <c r="E74" i="1"/>
  <c r="I74" i="1"/>
  <c r="C92" i="1" l="1"/>
  <c r="C93" i="1" s="1"/>
  <c r="P53" i="1"/>
  <c r="C75" i="1" l="1"/>
  <c r="C76" i="1" s="1"/>
  <c r="K59" i="1"/>
  <c r="I59" i="1"/>
  <c r="G59" i="1"/>
  <c r="E59" i="1"/>
  <c r="C59" i="1"/>
  <c r="C60" i="1" l="1"/>
  <c r="C61" i="1" s="1"/>
  <c r="K16" i="2"/>
  <c r="I16" i="2"/>
  <c r="G16" i="2"/>
  <c r="E16" i="2"/>
  <c r="C16" i="2"/>
  <c r="C45" i="1"/>
  <c r="C46" i="1" s="1"/>
  <c r="E45" i="1"/>
  <c r="G45" i="1"/>
  <c r="I45" i="1"/>
  <c r="K45" i="1"/>
  <c r="K31" i="1" l="1"/>
  <c r="I31" i="1"/>
  <c r="G31" i="1"/>
  <c r="E31" i="1"/>
  <c r="C31" i="1"/>
  <c r="K15" i="1"/>
  <c r="I15" i="1"/>
  <c r="G15" i="1"/>
  <c r="E15" i="1"/>
  <c r="C15" i="1"/>
  <c r="C16" i="1" s="1"/>
  <c r="P74" i="1" l="1"/>
  <c r="P75" i="1" s="1"/>
  <c r="P91" i="1"/>
  <c r="P92" i="1" s="1"/>
  <c r="C32" i="1"/>
</calcChain>
</file>

<file path=xl/sharedStrings.xml><?xml version="1.0" encoding="utf-8"?>
<sst xmlns="http://schemas.openxmlformats.org/spreadsheetml/2006/main" count="171" uniqueCount="28">
  <si>
    <t>Gallons Produced</t>
  </si>
  <si>
    <t>CTWS Purchased</t>
  </si>
  <si>
    <t>Kempner Sales</t>
  </si>
  <si>
    <t>Salado Sold</t>
  </si>
  <si>
    <t>Lampasas Sold</t>
  </si>
  <si>
    <t>Poe Treatment Plant</t>
  </si>
  <si>
    <t>Feb</t>
  </si>
  <si>
    <t>March</t>
  </si>
  <si>
    <t>April</t>
  </si>
  <si>
    <t>May</t>
  </si>
  <si>
    <t>June</t>
  </si>
  <si>
    <t>July</t>
  </si>
  <si>
    <t>Sept</t>
  </si>
  <si>
    <t>Nov</t>
  </si>
  <si>
    <t>Dec</t>
  </si>
  <si>
    <t>Aug</t>
  </si>
  <si>
    <t>Oct</t>
  </si>
  <si>
    <t>Jan</t>
  </si>
  <si>
    <t>TOTAL</t>
  </si>
  <si>
    <t>Mtr #1 &amp; #2(6mths)</t>
  </si>
  <si>
    <t>Finished Glns Produced</t>
  </si>
  <si>
    <t>Acre Feet</t>
  </si>
  <si>
    <t>AF</t>
  </si>
  <si>
    <t>Totals 2015.2019</t>
  </si>
  <si>
    <t>Annual Average 2015.19</t>
  </si>
  <si>
    <t>Totals 2015.2020</t>
  </si>
  <si>
    <t>Annual Average 2015.20</t>
  </si>
  <si>
    <t>Totals 2015.2021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</si>
</sst>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1" fontId="0" fillId="0" borderId="1" xfId="1" applyFont="1" applyBorder="1" applyAlignment="1">
      <alignment horizontal="center"/>
    </xf>
    <xf numFmtId="41" fontId="0" fillId="0" borderId="1" xfId="1" applyFont="1" applyBorder="1"/>
    <xf numFmtId="41" fontId="3" fillId="0" borderId="1" xfId="1" applyFont="1" applyBorder="1" applyAlignment="1">
      <alignment horizontal="center"/>
    </xf>
    <xf numFmtId="41" fontId="3" fillId="0" borderId="1" xfId="1" applyFont="1" applyBorder="1"/>
    <xf numFmtId="0" fontId="1" fillId="0" borderId="1" xfId="0" applyFont="1" applyBorder="1"/>
    <xf numFmtId="41" fontId="2" fillId="0" borderId="1" xfId="1" applyFont="1" applyBorder="1"/>
    <xf numFmtId="41" fontId="0" fillId="0" borderId="0" xfId="0" applyNumberFormat="1"/>
    <xf numFmtId="0" fontId="2" fillId="2" borderId="1" xfId="0" applyFont="1" applyFill="1" applyBorder="1" applyAlignment="1">
      <alignment horizontal="center"/>
    </xf>
    <xf numFmtId="41" fontId="0" fillId="2" borderId="1" xfId="1" applyFont="1" applyFill="1" applyBorder="1" applyAlignment="1">
      <alignment horizontal="center"/>
    </xf>
    <xf numFmtId="0" fontId="0" fillId="0" borderId="2" xfId="0" applyBorder="1"/>
    <xf numFmtId="0" fontId="1" fillId="0" borderId="3" xfId="0" applyFont="1" applyBorder="1"/>
    <xf numFmtId="0" fontId="0" fillId="0" borderId="3" xfId="0" applyBorder="1"/>
    <xf numFmtId="41" fontId="0" fillId="2" borderId="4" xfId="1" applyFont="1" applyFill="1" applyBorder="1" applyAlignment="1">
      <alignment horizontal="center"/>
    </xf>
    <xf numFmtId="41" fontId="0" fillId="2" borderId="5" xfId="1" applyFont="1" applyFill="1" applyBorder="1" applyAlignment="1">
      <alignment horizontal="center"/>
    </xf>
    <xf numFmtId="41" fontId="2" fillId="2" borderId="6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1" fontId="2" fillId="2" borderId="9" xfId="1" applyFont="1" applyFill="1" applyBorder="1" applyAlignment="1">
      <alignment horizontal="center"/>
    </xf>
    <xf numFmtId="0" fontId="0" fillId="0" borderId="12" xfId="0" applyBorder="1"/>
    <xf numFmtId="41" fontId="2" fillId="2" borderId="5" xfId="1" applyFont="1" applyFill="1" applyBorder="1" applyAlignment="1">
      <alignment horizontal="center"/>
    </xf>
    <xf numFmtId="43" fontId="2" fillId="2" borderId="11" xfId="1" applyNumberFormat="1" applyFont="1" applyFill="1" applyBorder="1" applyAlignment="1">
      <alignment horizontal="center"/>
    </xf>
    <xf numFmtId="0" fontId="2" fillId="0" borderId="10" xfId="0" applyFont="1" applyBorder="1"/>
    <xf numFmtId="43" fontId="2" fillId="2" borderId="11" xfId="0" applyNumberFormat="1" applyFont="1" applyFill="1" applyBorder="1" applyAlignment="1">
      <alignment horizontal="center"/>
    </xf>
    <xf numFmtId="0" fontId="2" fillId="0" borderId="13" xfId="0" applyFont="1" applyBorder="1"/>
    <xf numFmtId="43" fontId="2" fillId="2" borderId="7" xfId="0" applyNumberFormat="1" applyFont="1" applyFill="1" applyBorder="1" applyAlignment="1">
      <alignment horizontal="center"/>
    </xf>
    <xf numFmtId="164" fontId="0" fillId="0" borderId="0" xfId="2" applyNumberFormat="1" applyFont="1"/>
    <xf numFmtId="41" fontId="0" fillId="0" borderId="0" xfId="0" applyNumberFormat="1" applyAlignment="1">
      <alignment horizont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7"/>
  <sheetViews>
    <sheetView tabSelected="1" topLeftCell="A90" workbookViewId="0">
      <selection activeCell="G117" sqref="G117"/>
    </sheetView>
  </sheetViews>
  <sheetFormatPr defaultRowHeight="15" x14ac:dyDescent="0.25"/>
  <cols>
    <col min="2" max="2" width="10.42578125" customWidth="1"/>
    <col min="3" max="3" width="21.7109375" style="1" customWidth="1"/>
    <col min="4" max="4" width="3.140625" customWidth="1"/>
    <col min="5" max="5" width="15.5703125" customWidth="1"/>
    <col min="6" max="6" width="3.5703125" customWidth="1"/>
    <col min="7" max="7" width="16.140625" customWidth="1"/>
    <col min="8" max="8" width="3.85546875" customWidth="1"/>
    <col min="9" max="9" width="14.140625" customWidth="1"/>
    <col min="10" max="10" width="3.42578125" customWidth="1"/>
    <col min="11" max="11" width="15.5703125" customWidth="1"/>
    <col min="12" max="12" width="20.140625" customWidth="1"/>
    <col min="15" max="15" width="13.5703125" customWidth="1"/>
    <col min="16" max="16" width="16.85546875" bestFit="1" customWidth="1"/>
  </cols>
  <sheetData>
    <row r="1" spans="1:11" x14ac:dyDescent="0.25">
      <c r="A1" s="3"/>
      <c r="B1" s="3"/>
      <c r="C1" s="13" t="s">
        <v>0</v>
      </c>
      <c r="D1" s="3"/>
      <c r="E1" s="4" t="s">
        <v>1</v>
      </c>
      <c r="F1" s="3"/>
      <c r="G1" s="4" t="s">
        <v>2</v>
      </c>
      <c r="H1" s="3"/>
      <c r="I1" s="4" t="s">
        <v>3</v>
      </c>
      <c r="J1" s="3"/>
      <c r="K1" s="4" t="s">
        <v>4</v>
      </c>
    </row>
    <row r="2" spans="1:11" x14ac:dyDescent="0.25">
      <c r="A2" s="3"/>
      <c r="B2" s="3"/>
      <c r="C2" s="13" t="s">
        <v>5</v>
      </c>
      <c r="D2" s="3"/>
      <c r="E2" s="3"/>
      <c r="F2" s="3"/>
      <c r="G2" s="3"/>
      <c r="H2" s="3"/>
      <c r="I2" s="3"/>
      <c r="J2" s="3"/>
      <c r="K2" s="3"/>
    </row>
    <row r="3" spans="1:11" x14ac:dyDescent="0.25">
      <c r="A3" s="4">
        <v>2015</v>
      </c>
      <c r="B3" s="3" t="s">
        <v>17</v>
      </c>
      <c r="C3" s="14">
        <v>60241800</v>
      </c>
      <c r="D3" s="3"/>
      <c r="E3" s="7">
        <v>31910000</v>
      </c>
      <c r="F3" s="3"/>
      <c r="G3" s="7">
        <v>28370220</v>
      </c>
      <c r="H3" s="3"/>
      <c r="I3" s="7">
        <v>1447100</v>
      </c>
      <c r="J3" s="3"/>
      <c r="K3" s="7">
        <v>30456000</v>
      </c>
    </row>
    <row r="4" spans="1:11" x14ac:dyDescent="0.25">
      <c r="A4" s="3"/>
      <c r="B4" s="3" t="s">
        <v>6</v>
      </c>
      <c r="C4" s="14">
        <v>52718200</v>
      </c>
      <c r="D4" s="3"/>
      <c r="E4" s="7">
        <v>29750000</v>
      </c>
      <c r="F4" s="3"/>
      <c r="G4" s="7">
        <v>28727498</v>
      </c>
      <c r="H4" s="3"/>
      <c r="I4" s="7">
        <v>908900</v>
      </c>
      <c r="J4" s="3"/>
      <c r="K4" s="7">
        <v>28795000</v>
      </c>
    </row>
    <row r="5" spans="1:11" x14ac:dyDescent="0.25">
      <c r="A5" s="3"/>
      <c r="B5" s="3" t="s">
        <v>7</v>
      </c>
      <c r="C5" s="14">
        <v>58774000</v>
      </c>
      <c r="D5" s="3"/>
      <c r="E5" s="7">
        <v>31813000</v>
      </c>
      <c r="F5" s="3"/>
      <c r="G5" s="7">
        <v>23958112</v>
      </c>
      <c r="H5" s="3"/>
      <c r="I5" s="7">
        <v>1142600</v>
      </c>
      <c r="J5" s="3"/>
      <c r="K5" s="7">
        <v>32804000</v>
      </c>
    </row>
    <row r="6" spans="1:11" x14ac:dyDescent="0.25">
      <c r="A6" s="3"/>
      <c r="B6" s="3" t="s">
        <v>8</v>
      </c>
      <c r="C6" s="14">
        <v>64576000</v>
      </c>
      <c r="D6" s="3"/>
      <c r="E6" s="7">
        <v>33974000</v>
      </c>
      <c r="F6" s="3"/>
      <c r="G6" s="7">
        <v>30994364</v>
      </c>
      <c r="H6" s="3"/>
      <c r="I6" s="7">
        <v>941490</v>
      </c>
      <c r="J6" s="3"/>
      <c r="K6" s="7">
        <v>33974000</v>
      </c>
    </row>
    <row r="7" spans="1:11" x14ac:dyDescent="0.25">
      <c r="A7" s="3"/>
      <c r="B7" s="3" t="s">
        <v>9</v>
      </c>
      <c r="C7" s="14">
        <v>60857400</v>
      </c>
      <c r="D7" s="3"/>
      <c r="E7" s="7">
        <v>32389000</v>
      </c>
      <c r="F7" s="3"/>
      <c r="G7" s="7">
        <v>34025821</v>
      </c>
      <c r="H7" s="3"/>
      <c r="I7" s="7">
        <v>954850</v>
      </c>
      <c r="J7" s="3"/>
      <c r="K7" s="7">
        <v>32053000</v>
      </c>
    </row>
    <row r="8" spans="1:11" x14ac:dyDescent="0.25">
      <c r="A8" s="3"/>
      <c r="B8" s="3" t="s">
        <v>10</v>
      </c>
      <c r="C8" s="14">
        <v>82885600</v>
      </c>
      <c r="D8" s="3"/>
      <c r="E8" s="7">
        <v>42285000</v>
      </c>
      <c r="F8" s="3"/>
      <c r="G8" s="7">
        <v>32657478</v>
      </c>
      <c r="H8" s="3"/>
      <c r="I8" s="7">
        <v>974650</v>
      </c>
      <c r="J8" s="3"/>
      <c r="K8" s="7">
        <v>42410000</v>
      </c>
    </row>
    <row r="9" spans="1:11" x14ac:dyDescent="0.25">
      <c r="A9" s="3"/>
      <c r="B9" s="3" t="s">
        <v>11</v>
      </c>
      <c r="C9" s="14">
        <v>95948200</v>
      </c>
      <c r="D9" s="3"/>
      <c r="E9" s="7">
        <v>63745000</v>
      </c>
      <c r="F9" s="3"/>
      <c r="G9" s="7">
        <v>49824685</v>
      </c>
      <c r="H9" s="3"/>
      <c r="I9" s="7">
        <v>612700</v>
      </c>
      <c r="J9" s="3"/>
      <c r="K9" s="7">
        <v>57678000</v>
      </c>
    </row>
    <row r="10" spans="1:11" x14ac:dyDescent="0.25">
      <c r="A10" s="3"/>
      <c r="B10" s="3" t="s">
        <v>15</v>
      </c>
      <c r="C10" s="14">
        <v>101036800</v>
      </c>
      <c r="D10" s="3"/>
      <c r="E10" s="7">
        <v>66992000</v>
      </c>
      <c r="F10" s="3"/>
      <c r="G10" s="7">
        <v>77344011</v>
      </c>
      <c r="H10" s="3"/>
      <c r="I10" s="7">
        <v>8034790</v>
      </c>
      <c r="J10" s="3"/>
      <c r="K10" s="7">
        <v>66681000</v>
      </c>
    </row>
    <row r="11" spans="1:11" x14ac:dyDescent="0.25">
      <c r="A11" s="3"/>
      <c r="B11" s="3" t="s">
        <v>12</v>
      </c>
      <c r="C11" s="14">
        <v>45571800</v>
      </c>
      <c r="D11" s="3"/>
      <c r="E11" s="7">
        <v>95121000</v>
      </c>
      <c r="F11" s="3"/>
      <c r="G11" s="7">
        <v>62058833</v>
      </c>
      <c r="H11" s="3"/>
      <c r="I11" s="7">
        <v>3015800</v>
      </c>
      <c r="J11" s="3"/>
      <c r="K11" s="7">
        <v>52031000</v>
      </c>
    </row>
    <row r="12" spans="1:11" x14ac:dyDescent="0.25">
      <c r="A12" s="3"/>
      <c r="B12" s="3" t="s">
        <v>16</v>
      </c>
      <c r="C12" s="14">
        <v>81939000</v>
      </c>
      <c r="D12" s="3"/>
      <c r="E12" s="7">
        <v>51174000</v>
      </c>
      <c r="F12" s="3"/>
      <c r="G12" s="7">
        <v>59018086</v>
      </c>
      <c r="H12" s="3"/>
      <c r="I12" s="7">
        <v>2378000</v>
      </c>
      <c r="J12" s="3"/>
      <c r="K12" s="7">
        <v>47531000</v>
      </c>
    </row>
    <row r="13" spans="1:11" x14ac:dyDescent="0.25">
      <c r="A13" s="3"/>
      <c r="B13" s="3" t="s">
        <v>13</v>
      </c>
      <c r="C13" s="14">
        <v>61589800</v>
      </c>
      <c r="D13" s="3"/>
      <c r="E13" s="7">
        <v>35838000</v>
      </c>
      <c r="F13" s="3"/>
      <c r="G13" s="7">
        <v>36278538</v>
      </c>
      <c r="H13" s="3"/>
      <c r="I13" s="7">
        <v>1312000</v>
      </c>
      <c r="J13" s="3"/>
      <c r="K13" s="7">
        <v>39246000</v>
      </c>
    </row>
    <row r="14" spans="1:11" ht="15.75" thickBot="1" x14ac:dyDescent="0.3">
      <c r="A14" s="3"/>
      <c r="B14" s="22" t="s">
        <v>14</v>
      </c>
      <c r="C14" s="18">
        <v>59463500</v>
      </c>
      <c r="D14" s="3"/>
      <c r="E14" s="7">
        <v>31553000</v>
      </c>
      <c r="F14" s="3"/>
      <c r="G14" s="7">
        <v>25027442</v>
      </c>
      <c r="H14" s="3"/>
      <c r="I14" s="7">
        <v>1422500</v>
      </c>
      <c r="J14" s="3"/>
      <c r="K14" s="7">
        <v>30560000</v>
      </c>
    </row>
    <row r="15" spans="1:11" x14ac:dyDescent="0.25">
      <c r="A15" s="21" t="s">
        <v>18</v>
      </c>
      <c r="B15" s="26"/>
      <c r="C15" s="20">
        <f>SUM(C3:C14)</f>
        <v>825602100</v>
      </c>
      <c r="D15" s="16"/>
      <c r="E15" s="11">
        <f>SUM(E3:E14)</f>
        <v>546544000</v>
      </c>
      <c r="F15" s="10"/>
      <c r="G15" s="11">
        <f>SUM(G3:G14)</f>
        <v>488285088</v>
      </c>
      <c r="H15" s="10"/>
      <c r="I15" s="11">
        <f>SUM(I3:I14)</f>
        <v>23145380</v>
      </c>
      <c r="J15" s="10"/>
      <c r="K15" s="11">
        <f>SUM(K3:K14)</f>
        <v>494219000</v>
      </c>
    </row>
    <row r="16" spans="1:11" ht="15.75" thickBot="1" x14ac:dyDescent="0.3">
      <c r="A16" s="15"/>
      <c r="B16" s="31" t="s">
        <v>21</v>
      </c>
      <c r="C16" s="32">
        <f>C15/325851</f>
        <v>2533.6798107110303</v>
      </c>
      <c r="D16" s="17"/>
      <c r="E16" s="3"/>
      <c r="F16" s="3"/>
      <c r="G16" s="3"/>
      <c r="H16" s="3"/>
      <c r="I16" s="3"/>
      <c r="J16" s="3"/>
      <c r="K16" s="3"/>
    </row>
    <row r="17" spans="1:11" x14ac:dyDescent="0.25">
      <c r="A17" s="3"/>
      <c r="B17" s="3"/>
      <c r="C17" s="13" t="s">
        <v>20</v>
      </c>
      <c r="D17" s="3"/>
      <c r="E17" s="4" t="s">
        <v>1</v>
      </c>
      <c r="F17" s="3"/>
      <c r="G17" s="4" t="s">
        <v>2</v>
      </c>
      <c r="H17" s="3"/>
      <c r="I17" s="4" t="s">
        <v>3</v>
      </c>
      <c r="J17" s="3"/>
      <c r="K17" s="4" t="s">
        <v>4</v>
      </c>
    </row>
    <row r="18" spans="1:11" x14ac:dyDescent="0.25">
      <c r="A18" s="3"/>
      <c r="B18" s="3"/>
      <c r="C18" s="13" t="s">
        <v>5</v>
      </c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4">
        <v>2016</v>
      </c>
      <c r="B19" s="23" t="s">
        <v>17</v>
      </c>
      <c r="C19" s="19">
        <v>60880300</v>
      </c>
      <c r="D19" s="3"/>
      <c r="E19" s="7">
        <v>31836000</v>
      </c>
      <c r="F19" s="3"/>
      <c r="G19" s="7">
        <v>28519739</v>
      </c>
      <c r="H19" s="3"/>
      <c r="I19" s="7">
        <v>886600</v>
      </c>
      <c r="J19" s="3"/>
      <c r="K19" s="7">
        <v>27886000</v>
      </c>
    </row>
    <row r="20" spans="1:11" x14ac:dyDescent="0.25">
      <c r="A20" s="3"/>
      <c r="B20" s="3" t="s">
        <v>6</v>
      </c>
      <c r="C20" s="14">
        <v>65439200</v>
      </c>
      <c r="D20" s="3"/>
      <c r="E20" s="7">
        <v>29736000</v>
      </c>
      <c r="F20" s="3"/>
      <c r="G20" s="7">
        <v>28416358</v>
      </c>
      <c r="H20" s="3"/>
      <c r="I20" s="7">
        <v>1457000</v>
      </c>
      <c r="J20" s="3"/>
      <c r="K20" s="7">
        <v>31063000</v>
      </c>
    </row>
    <row r="21" spans="1:11" x14ac:dyDescent="0.25">
      <c r="A21" s="3"/>
      <c r="B21" s="3" t="s">
        <v>7</v>
      </c>
      <c r="C21" s="14">
        <v>42089600</v>
      </c>
      <c r="D21" s="3"/>
      <c r="E21" s="7">
        <v>54402000</v>
      </c>
      <c r="F21" s="3"/>
      <c r="G21" s="7">
        <v>27561078</v>
      </c>
      <c r="H21" s="3"/>
      <c r="I21" s="7">
        <v>1582400</v>
      </c>
      <c r="J21" s="3"/>
      <c r="K21" s="7">
        <v>31910000</v>
      </c>
    </row>
    <row r="22" spans="1:11" x14ac:dyDescent="0.25">
      <c r="A22" s="3"/>
      <c r="B22" s="3" t="s">
        <v>8</v>
      </c>
      <c r="C22" s="14">
        <v>56193200</v>
      </c>
      <c r="D22" s="3"/>
      <c r="E22" s="7">
        <v>22902000</v>
      </c>
      <c r="F22" s="3"/>
      <c r="G22" s="7">
        <v>34279097</v>
      </c>
      <c r="H22" s="3"/>
      <c r="I22" s="7">
        <v>1604100</v>
      </c>
      <c r="J22" s="3"/>
      <c r="K22" s="7">
        <v>29563000</v>
      </c>
    </row>
    <row r="23" spans="1:11" x14ac:dyDescent="0.25">
      <c r="A23" s="3"/>
      <c r="B23" s="3" t="s">
        <v>9</v>
      </c>
      <c r="C23" s="14">
        <v>59101300</v>
      </c>
      <c r="D23" s="3"/>
      <c r="E23" s="7">
        <v>33292000</v>
      </c>
      <c r="F23" s="3"/>
      <c r="G23" s="7">
        <v>30659409</v>
      </c>
      <c r="H23" s="3"/>
      <c r="I23" s="7">
        <v>1720300</v>
      </c>
      <c r="J23" s="3"/>
      <c r="K23" s="7">
        <v>32941000</v>
      </c>
    </row>
    <row r="24" spans="1:11" x14ac:dyDescent="0.25">
      <c r="A24" s="3"/>
      <c r="B24" s="3" t="s">
        <v>10</v>
      </c>
      <c r="C24" s="14">
        <v>77398300</v>
      </c>
      <c r="D24" s="3"/>
      <c r="E24" s="7">
        <v>44678000</v>
      </c>
      <c r="F24" s="3"/>
      <c r="G24" s="7">
        <v>42532118</v>
      </c>
      <c r="H24" s="3"/>
      <c r="I24" s="7">
        <v>2385400</v>
      </c>
      <c r="J24" s="3"/>
      <c r="K24" s="7">
        <v>43841000</v>
      </c>
    </row>
    <row r="25" spans="1:11" x14ac:dyDescent="0.25">
      <c r="A25" s="3"/>
      <c r="B25" s="3" t="s">
        <v>11</v>
      </c>
      <c r="C25" s="14">
        <v>97681100</v>
      </c>
      <c r="D25" s="3"/>
      <c r="E25" s="7">
        <v>58193000</v>
      </c>
      <c r="F25" s="3"/>
      <c r="G25" s="7">
        <v>52345419</v>
      </c>
      <c r="H25" s="3"/>
      <c r="I25" s="7">
        <v>3348800</v>
      </c>
      <c r="J25" s="3"/>
      <c r="K25" s="7">
        <v>51162000</v>
      </c>
    </row>
    <row r="26" spans="1:11" x14ac:dyDescent="0.25">
      <c r="A26" s="3"/>
      <c r="B26" s="3" t="s">
        <v>15</v>
      </c>
      <c r="C26" s="14">
        <v>102072500</v>
      </c>
      <c r="D26" s="3"/>
      <c r="E26" s="7">
        <v>45976000</v>
      </c>
      <c r="F26" s="3"/>
      <c r="G26" s="7">
        <v>62267050</v>
      </c>
      <c r="H26" s="3"/>
      <c r="I26" s="7">
        <v>3098300</v>
      </c>
      <c r="J26" s="3"/>
      <c r="K26" s="7">
        <v>53020000</v>
      </c>
    </row>
    <row r="27" spans="1:11" x14ac:dyDescent="0.25">
      <c r="A27" s="3"/>
      <c r="B27" s="3" t="s">
        <v>12</v>
      </c>
      <c r="C27" s="14">
        <v>79484300</v>
      </c>
      <c r="D27" s="3"/>
      <c r="E27" s="7">
        <v>45393000</v>
      </c>
      <c r="F27" s="3"/>
      <c r="G27" s="7">
        <v>50757507</v>
      </c>
      <c r="H27" s="3"/>
      <c r="I27" s="7">
        <v>3627200</v>
      </c>
      <c r="J27" s="3"/>
      <c r="K27" s="7">
        <v>46481000</v>
      </c>
    </row>
    <row r="28" spans="1:11" x14ac:dyDescent="0.25">
      <c r="A28" s="3"/>
      <c r="B28" s="3" t="s">
        <v>16</v>
      </c>
      <c r="C28" s="14">
        <v>81430000</v>
      </c>
      <c r="D28" s="3"/>
      <c r="E28" s="7">
        <v>43338000</v>
      </c>
      <c r="F28" s="3"/>
      <c r="G28" s="7">
        <v>44338533</v>
      </c>
      <c r="H28" s="3"/>
      <c r="I28" s="7">
        <v>3622800</v>
      </c>
      <c r="J28" s="3"/>
      <c r="K28" s="7">
        <v>44228000</v>
      </c>
    </row>
    <row r="29" spans="1:11" x14ac:dyDescent="0.25">
      <c r="A29" s="3"/>
      <c r="B29" s="3" t="s">
        <v>13</v>
      </c>
      <c r="C29" s="14">
        <v>62870800</v>
      </c>
      <c r="D29" s="3"/>
      <c r="E29" s="7">
        <v>35730000</v>
      </c>
      <c r="F29" s="3"/>
      <c r="G29" s="7">
        <v>32300540</v>
      </c>
      <c r="H29" s="3"/>
      <c r="I29" s="7">
        <v>3346500</v>
      </c>
      <c r="J29" s="3"/>
      <c r="K29" s="7">
        <v>35963000</v>
      </c>
    </row>
    <row r="30" spans="1:11" ht="15.75" thickBot="1" x14ac:dyDescent="0.3">
      <c r="A30" s="3"/>
      <c r="B30" s="22" t="s">
        <v>14</v>
      </c>
      <c r="C30" s="18">
        <v>65067300</v>
      </c>
      <c r="D30" s="3"/>
      <c r="E30" s="7">
        <v>36805000</v>
      </c>
      <c r="F30" s="3"/>
      <c r="G30" s="7">
        <v>28941855</v>
      </c>
      <c r="H30" s="3"/>
      <c r="I30" s="7">
        <v>3114000</v>
      </c>
      <c r="J30" s="3"/>
      <c r="K30" s="7">
        <v>34904000</v>
      </c>
    </row>
    <row r="31" spans="1:11" x14ac:dyDescent="0.25">
      <c r="A31" s="21" t="s">
        <v>18</v>
      </c>
      <c r="B31" s="24"/>
      <c r="C31" s="25">
        <f>SUM(C19:C30)</f>
        <v>849707900</v>
      </c>
      <c r="D31" s="16"/>
      <c r="E31" s="11">
        <f>SUM(E19:E30)</f>
        <v>482281000</v>
      </c>
      <c r="F31" s="10"/>
      <c r="G31" s="11">
        <f>SUM(G19:G30)</f>
        <v>462918703</v>
      </c>
      <c r="H31" s="10"/>
      <c r="I31" s="11">
        <f>SUM(I19:I30)</f>
        <v>29793400</v>
      </c>
      <c r="J31" s="10"/>
      <c r="K31" s="11">
        <f>SUM(K19:K30)</f>
        <v>462962000</v>
      </c>
    </row>
    <row r="32" spans="1:11" ht="15.75" thickBot="1" x14ac:dyDescent="0.3">
      <c r="A32" s="15"/>
      <c r="B32" s="29" t="s">
        <v>21</v>
      </c>
      <c r="C32" s="30">
        <f>C31/325851</f>
        <v>2607.6577945134432</v>
      </c>
      <c r="D32" s="17"/>
      <c r="E32" s="3"/>
      <c r="F32" s="3"/>
      <c r="G32" s="3"/>
      <c r="H32" s="3"/>
      <c r="I32" s="3"/>
      <c r="J32" s="3"/>
      <c r="K32" s="3"/>
    </row>
    <row r="33" spans="1:14" x14ac:dyDescent="0.25">
      <c r="A33" s="4">
        <v>2017</v>
      </c>
      <c r="B33" s="23" t="s">
        <v>17</v>
      </c>
      <c r="C33" s="19">
        <v>67852900</v>
      </c>
      <c r="D33" s="3"/>
      <c r="E33" s="7">
        <v>32456000</v>
      </c>
      <c r="F33" s="3"/>
      <c r="G33" s="7">
        <v>37542054</v>
      </c>
      <c r="H33" s="3"/>
      <c r="I33" s="7">
        <v>1703500</v>
      </c>
      <c r="J33" s="3"/>
      <c r="K33" s="7">
        <v>34365000</v>
      </c>
    </row>
    <row r="34" spans="1:14" x14ac:dyDescent="0.25">
      <c r="A34" s="3"/>
      <c r="B34" s="3" t="s">
        <v>6</v>
      </c>
      <c r="C34" s="14">
        <v>54658800</v>
      </c>
      <c r="D34" s="3"/>
      <c r="E34" s="7">
        <v>28239000</v>
      </c>
      <c r="F34" s="3"/>
      <c r="G34" s="7">
        <v>28585669</v>
      </c>
      <c r="H34" s="3"/>
      <c r="I34" s="7">
        <v>1406800</v>
      </c>
      <c r="J34" s="3"/>
      <c r="K34" s="7">
        <v>28682000</v>
      </c>
    </row>
    <row r="35" spans="1:14" x14ac:dyDescent="0.25">
      <c r="A35" s="3"/>
      <c r="B35" s="3" t="s">
        <v>7</v>
      </c>
      <c r="C35" s="14">
        <v>64398600</v>
      </c>
      <c r="D35" s="3"/>
      <c r="E35" s="7">
        <v>34341000</v>
      </c>
      <c r="F35" s="3"/>
      <c r="G35" s="7">
        <v>27936428</v>
      </c>
      <c r="H35" s="3"/>
      <c r="I35" s="7">
        <v>1733100</v>
      </c>
      <c r="J35" s="3"/>
      <c r="K35" s="7">
        <v>33892000</v>
      </c>
    </row>
    <row r="36" spans="1:14" x14ac:dyDescent="0.25">
      <c r="A36" s="3"/>
      <c r="B36" s="3" t="s">
        <v>8</v>
      </c>
      <c r="C36" s="14">
        <v>74398100</v>
      </c>
      <c r="D36" s="3"/>
      <c r="E36" s="7">
        <v>35174000</v>
      </c>
      <c r="F36" s="3"/>
      <c r="G36" s="7">
        <v>36099096</v>
      </c>
      <c r="H36" s="3"/>
      <c r="I36" s="7">
        <v>1610600</v>
      </c>
      <c r="J36" s="3"/>
      <c r="K36" s="7">
        <v>36388000</v>
      </c>
    </row>
    <row r="37" spans="1:14" x14ac:dyDescent="0.25">
      <c r="A37" s="3"/>
      <c r="B37" s="3" t="s">
        <v>9</v>
      </c>
      <c r="C37" s="14">
        <v>91218300</v>
      </c>
      <c r="D37" s="3"/>
      <c r="E37" s="7">
        <v>43170003</v>
      </c>
      <c r="F37" s="3"/>
      <c r="G37" s="7">
        <v>36837038</v>
      </c>
      <c r="H37" s="3"/>
      <c r="I37" s="7">
        <v>2810200</v>
      </c>
      <c r="J37" s="3"/>
      <c r="K37" s="7">
        <v>42655000</v>
      </c>
    </row>
    <row r="38" spans="1:14" x14ac:dyDescent="0.25">
      <c r="A38" s="3"/>
      <c r="B38" s="3" t="s">
        <v>10</v>
      </c>
      <c r="C38" s="14">
        <v>79639100</v>
      </c>
      <c r="D38" s="3"/>
      <c r="E38" s="7">
        <v>44614000</v>
      </c>
      <c r="F38" s="3"/>
      <c r="G38" s="7">
        <v>48819273</v>
      </c>
      <c r="H38" s="3"/>
      <c r="I38" s="7">
        <v>2621100</v>
      </c>
      <c r="J38" s="3"/>
      <c r="K38" s="7">
        <v>44132000</v>
      </c>
    </row>
    <row r="39" spans="1:14" x14ac:dyDescent="0.25">
      <c r="A39" s="3"/>
      <c r="B39" s="3" t="s">
        <v>11</v>
      </c>
      <c r="C39" s="14">
        <v>111213400</v>
      </c>
      <c r="D39" s="3"/>
      <c r="E39" s="7">
        <v>59412000</v>
      </c>
      <c r="F39" s="3"/>
      <c r="G39" s="7">
        <v>56367329</v>
      </c>
      <c r="H39" s="3"/>
      <c r="I39" s="7">
        <v>56401300</v>
      </c>
      <c r="J39" s="3"/>
      <c r="K39" s="7">
        <v>57724000</v>
      </c>
      <c r="L39" s="2" t="s">
        <v>19</v>
      </c>
      <c r="M39" s="2"/>
      <c r="N39" s="2"/>
    </row>
    <row r="40" spans="1:14" x14ac:dyDescent="0.25">
      <c r="A40" s="3"/>
      <c r="B40" s="3" t="s">
        <v>15</v>
      </c>
      <c r="C40" s="14">
        <v>92832400</v>
      </c>
      <c r="D40" s="3"/>
      <c r="E40" s="7">
        <v>51627000</v>
      </c>
      <c r="F40" s="3"/>
      <c r="G40" s="7">
        <v>64849017</v>
      </c>
      <c r="H40" s="3"/>
      <c r="I40" s="7">
        <v>7971800</v>
      </c>
      <c r="J40" s="3"/>
      <c r="K40" s="7">
        <v>50323000</v>
      </c>
    </row>
    <row r="41" spans="1:14" x14ac:dyDescent="0.25">
      <c r="A41" s="3"/>
      <c r="B41" s="3" t="s">
        <v>12</v>
      </c>
      <c r="C41" s="14">
        <v>91864500</v>
      </c>
      <c r="D41" s="3"/>
      <c r="E41" s="7">
        <v>49527000</v>
      </c>
      <c r="F41" s="3"/>
      <c r="G41" s="7">
        <v>57325169</v>
      </c>
      <c r="H41" s="3"/>
      <c r="I41" s="7">
        <v>7748900</v>
      </c>
      <c r="J41" s="3"/>
      <c r="K41" s="7">
        <v>47393000</v>
      </c>
    </row>
    <row r="42" spans="1:14" x14ac:dyDescent="0.25">
      <c r="A42" s="3"/>
      <c r="B42" s="3" t="s">
        <v>16</v>
      </c>
      <c r="C42" s="14">
        <v>79795700</v>
      </c>
      <c r="D42" s="3"/>
      <c r="E42" s="7">
        <v>44258000</v>
      </c>
      <c r="F42" s="3"/>
      <c r="G42" s="7">
        <v>39760174</v>
      </c>
      <c r="H42" s="3"/>
      <c r="I42" s="7">
        <v>5987900</v>
      </c>
      <c r="J42" s="3"/>
      <c r="K42" s="7">
        <v>43573000</v>
      </c>
    </row>
    <row r="43" spans="1:14" x14ac:dyDescent="0.25">
      <c r="A43" s="3"/>
      <c r="B43" s="3" t="s">
        <v>13</v>
      </c>
      <c r="C43" s="14">
        <v>68431100</v>
      </c>
      <c r="D43" s="3"/>
      <c r="E43" s="7">
        <v>38192000</v>
      </c>
      <c r="F43" s="3"/>
      <c r="G43" s="7">
        <v>35224684</v>
      </c>
      <c r="H43" s="3"/>
      <c r="I43" s="7">
        <v>3407800</v>
      </c>
      <c r="J43" s="3"/>
      <c r="K43" s="7">
        <v>38232000</v>
      </c>
    </row>
    <row r="44" spans="1:14" ht="15.75" thickBot="1" x14ac:dyDescent="0.3">
      <c r="A44" s="3"/>
      <c r="B44" s="22" t="s">
        <v>14</v>
      </c>
      <c r="C44" s="18">
        <v>66437000</v>
      </c>
      <c r="D44" s="3"/>
      <c r="E44" s="7">
        <v>35149200</v>
      </c>
      <c r="F44" s="3"/>
      <c r="G44" s="7">
        <v>32743181</v>
      </c>
      <c r="H44" s="3"/>
      <c r="I44" s="7">
        <v>3868300</v>
      </c>
      <c r="J44" s="3"/>
      <c r="K44" s="7">
        <v>30942000</v>
      </c>
    </row>
    <row r="45" spans="1:14" x14ac:dyDescent="0.25">
      <c r="A45" s="21" t="s">
        <v>18</v>
      </c>
      <c r="B45" s="24"/>
      <c r="C45" s="25">
        <f>SUM(C33:C44)</f>
        <v>942739900</v>
      </c>
      <c r="D45" s="16"/>
      <c r="E45" s="11">
        <f>SUM(E33:E44)</f>
        <v>496159203</v>
      </c>
      <c r="F45" s="10"/>
      <c r="G45" s="11">
        <f>SUM(G33:G44)</f>
        <v>502089112</v>
      </c>
      <c r="H45" s="10"/>
      <c r="I45" s="11">
        <f>SUM(I33:I44)</f>
        <v>97271300</v>
      </c>
      <c r="J45" s="10"/>
      <c r="K45" s="11">
        <f>SUM(K33:K44)</f>
        <v>488301000</v>
      </c>
    </row>
    <row r="46" spans="1:14" ht="15.75" thickBot="1" x14ac:dyDescent="0.3">
      <c r="A46" s="21"/>
      <c r="B46" s="29" t="s">
        <v>21</v>
      </c>
      <c r="C46" s="28">
        <f>C45/325851</f>
        <v>2893.1625190654622</v>
      </c>
      <c r="D46" s="16"/>
      <c r="E46" s="11"/>
      <c r="F46" s="10"/>
      <c r="G46" s="11"/>
      <c r="H46" s="10"/>
      <c r="I46" s="11"/>
      <c r="J46" s="10"/>
      <c r="K46" s="11"/>
    </row>
    <row r="47" spans="1:14" x14ac:dyDescent="0.25">
      <c r="A47" s="4">
        <v>2018</v>
      </c>
      <c r="B47" s="3" t="s">
        <v>17</v>
      </c>
      <c r="C47" s="14">
        <v>79654800</v>
      </c>
      <c r="D47" s="3"/>
      <c r="E47" s="7">
        <v>42970000</v>
      </c>
      <c r="F47" s="3"/>
      <c r="G47" s="7">
        <v>34807656</v>
      </c>
      <c r="H47" s="3"/>
      <c r="I47" s="7">
        <v>4029000</v>
      </c>
      <c r="J47" s="3"/>
      <c r="K47" s="7">
        <v>35288000</v>
      </c>
    </row>
    <row r="48" spans="1:14" x14ac:dyDescent="0.25">
      <c r="A48" s="3"/>
      <c r="B48" s="3" t="s">
        <v>6</v>
      </c>
      <c r="C48" s="14">
        <v>62799600</v>
      </c>
      <c r="D48" s="3"/>
      <c r="E48" s="7">
        <v>23375000</v>
      </c>
      <c r="F48" s="3"/>
      <c r="G48" s="7">
        <v>31823985</v>
      </c>
      <c r="H48" s="3"/>
      <c r="I48" s="7">
        <v>3620600</v>
      </c>
      <c r="J48" s="3"/>
      <c r="K48" s="7">
        <v>25058000</v>
      </c>
    </row>
    <row r="49" spans="1:16" x14ac:dyDescent="0.25">
      <c r="A49" s="3"/>
      <c r="B49" s="3" t="s">
        <v>7</v>
      </c>
      <c r="C49" s="14">
        <v>64861200</v>
      </c>
      <c r="D49" s="3"/>
      <c r="E49" s="7">
        <v>23077178</v>
      </c>
      <c r="F49" s="3"/>
      <c r="G49" s="7">
        <v>24504978</v>
      </c>
      <c r="H49" s="3"/>
      <c r="I49" s="7">
        <v>5048400</v>
      </c>
      <c r="J49" s="3"/>
      <c r="K49" s="7">
        <v>31059720</v>
      </c>
    </row>
    <row r="50" spans="1:16" x14ac:dyDescent="0.25">
      <c r="A50" s="3"/>
      <c r="B50" s="3" t="s">
        <v>8</v>
      </c>
      <c r="C50" s="14">
        <v>70202600</v>
      </c>
      <c r="D50" s="3"/>
      <c r="E50" s="7">
        <v>38380000</v>
      </c>
      <c r="F50" s="3"/>
      <c r="G50" s="7">
        <v>36381274</v>
      </c>
      <c r="H50" s="3"/>
      <c r="I50" s="7">
        <v>4976900</v>
      </c>
      <c r="J50" s="3"/>
      <c r="K50" s="7">
        <v>37850000</v>
      </c>
    </row>
    <row r="51" spans="1:16" x14ac:dyDescent="0.25">
      <c r="A51" s="3"/>
      <c r="B51" s="3" t="s">
        <v>9</v>
      </c>
      <c r="C51" s="14">
        <v>86706600</v>
      </c>
      <c r="D51" s="3"/>
      <c r="E51" s="7">
        <v>41575000</v>
      </c>
      <c r="F51" s="3"/>
      <c r="G51" s="7">
        <v>38292391</v>
      </c>
      <c r="H51" s="3"/>
      <c r="I51" s="7">
        <v>7072000</v>
      </c>
      <c r="J51" s="3"/>
      <c r="K51" s="7">
        <v>42250000</v>
      </c>
    </row>
    <row r="52" spans="1:16" x14ac:dyDescent="0.25">
      <c r="A52" s="3"/>
      <c r="B52" s="3" t="s">
        <v>10</v>
      </c>
      <c r="C52" s="14">
        <v>96364600</v>
      </c>
      <c r="D52" s="3"/>
      <c r="E52" s="7">
        <v>49754000</v>
      </c>
      <c r="F52" s="3"/>
      <c r="G52" s="7">
        <v>53183714</v>
      </c>
      <c r="H52" s="3"/>
      <c r="I52" s="7">
        <v>11751400</v>
      </c>
      <c r="J52" s="3"/>
      <c r="K52" s="7">
        <v>48734000</v>
      </c>
    </row>
    <row r="53" spans="1:16" x14ac:dyDescent="0.25">
      <c r="A53" s="3"/>
      <c r="B53" s="3" t="s">
        <v>11</v>
      </c>
      <c r="C53" s="14">
        <v>107297800</v>
      </c>
      <c r="D53" s="3"/>
      <c r="E53" s="7">
        <v>70303000</v>
      </c>
      <c r="F53" s="3"/>
      <c r="G53" s="7">
        <v>70254006</v>
      </c>
      <c r="H53" s="3"/>
      <c r="I53" s="7">
        <v>9544900</v>
      </c>
      <c r="J53" s="3"/>
      <c r="K53" s="7">
        <v>63019000</v>
      </c>
      <c r="N53">
        <v>9150</v>
      </c>
      <c r="O53" t="s">
        <v>22</v>
      </c>
      <c r="P53" s="33">
        <f>9150*325851</f>
        <v>2981536650</v>
      </c>
    </row>
    <row r="54" spans="1:16" x14ac:dyDescent="0.25">
      <c r="A54" s="3"/>
      <c r="B54" s="3" t="s">
        <v>15</v>
      </c>
      <c r="C54" s="14">
        <v>112487300</v>
      </c>
      <c r="D54" s="3"/>
      <c r="E54" s="7">
        <v>54145000</v>
      </c>
      <c r="F54" s="3"/>
      <c r="G54" s="7">
        <v>70389844</v>
      </c>
      <c r="H54" s="3"/>
      <c r="I54" s="7">
        <v>11144900</v>
      </c>
      <c r="J54" s="3"/>
      <c r="K54" s="7">
        <v>56641000</v>
      </c>
    </row>
    <row r="55" spans="1:16" x14ac:dyDescent="0.25">
      <c r="A55" s="3"/>
      <c r="B55" s="3" t="s">
        <v>12</v>
      </c>
      <c r="C55" s="14">
        <v>77460600</v>
      </c>
      <c r="D55" s="3"/>
      <c r="E55" s="7">
        <v>32790000</v>
      </c>
      <c r="F55" s="3"/>
      <c r="G55" s="7">
        <v>65079944</v>
      </c>
      <c r="H55" s="3"/>
      <c r="I55" s="7">
        <v>4396000</v>
      </c>
      <c r="J55" s="3"/>
      <c r="K55" s="7">
        <v>34368000</v>
      </c>
      <c r="L55" s="12"/>
    </row>
    <row r="56" spans="1:16" x14ac:dyDescent="0.25">
      <c r="A56" s="3"/>
      <c r="B56" s="3" t="s">
        <v>16</v>
      </c>
      <c r="C56" s="14">
        <v>73641900</v>
      </c>
      <c r="D56" s="3"/>
      <c r="E56" s="7">
        <v>34729000</v>
      </c>
      <c r="F56" s="3"/>
      <c r="G56" s="7">
        <v>32095732</v>
      </c>
      <c r="H56" s="3"/>
      <c r="I56" s="7">
        <v>4053500</v>
      </c>
      <c r="J56" s="3"/>
      <c r="K56" s="7">
        <v>35732000</v>
      </c>
    </row>
    <row r="57" spans="1:16" x14ac:dyDescent="0.25">
      <c r="A57" s="3"/>
      <c r="B57" s="3" t="s">
        <v>13</v>
      </c>
      <c r="C57" s="14">
        <v>60127000</v>
      </c>
      <c r="D57" s="3"/>
      <c r="E57" s="7">
        <v>28522000</v>
      </c>
      <c r="F57" s="3"/>
      <c r="G57" s="7">
        <v>36259545</v>
      </c>
      <c r="H57" s="3"/>
      <c r="I57" s="7">
        <v>4248800</v>
      </c>
      <c r="J57" s="3"/>
      <c r="K57" s="7">
        <v>29516000</v>
      </c>
    </row>
    <row r="58" spans="1:16" ht="15.75" thickBot="1" x14ac:dyDescent="0.3">
      <c r="A58" s="3"/>
      <c r="B58" s="22" t="s">
        <v>14</v>
      </c>
      <c r="C58" s="18">
        <v>53499400</v>
      </c>
      <c r="D58" s="3"/>
      <c r="E58" s="7">
        <v>30164000</v>
      </c>
      <c r="F58" s="3"/>
      <c r="G58" s="7">
        <v>28173582</v>
      </c>
      <c r="H58" s="3"/>
      <c r="I58" s="7">
        <v>4330300</v>
      </c>
      <c r="J58" s="3"/>
      <c r="K58" s="7">
        <v>29249000</v>
      </c>
    </row>
    <row r="59" spans="1:16" x14ac:dyDescent="0.25">
      <c r="A59" s="21" t="s">
        <v>18</v>
      </c>
      <c r="B59" s="24"/>
      <c r="C59" s="25">
        <f>SUM(C47:C58)</f>
        <v>945103400</v>
      </c>
      <c r="D59" s="16"/>
      <c r="E59" s="11">
        <f>SUM(E47:E58)</f>
        <v>469784178</v>
      </c>
      <c r="F59" s="10"/>
      <c r="G59" s="11">
        <f>SUM(G47:G58)</f>
        <v>521246651</v>
      </c>
      <c r="H59" s="10"/>
      <c r="I59" s="11">
        <f>SUM(I47:I58)</f>
        <v>74216700</v>
      </c>
      <c r="J59" s="10"/>
      <c r="K59" s="11">
        <f>SUM(K47:K58)</f>
        <v>468764720</v>
      </c>
    </row>
    <row r="60" spans="1:16" ht="15.75" thickBot="1" x14ac:dyDescent="0.3">
      <c r="A60" s="21"/>
      <c r="B60" s="29" t="s">
        <v>21</v>
      </c>
      <c r="C60" s="28">
        <f>C59/325851</f>
        <v>2900.4158342309829</v>
      </c>
      <c r="D60" s="16"/>
      <c r="E60" s="11"/>
      <c r="F60" s="10"/>
      <c r="G60" s="11"/>
      <c r="H60" s="10"/>
      <c r="I60" s="11"/>
      <c r="J60" s="10"/>
      <c r="K60" s="11"/>
    </row>
    <row r="61" spans="1:16" x14ac:dyDescent="0.25">
      <c r="A61" s="4"/>
      <c r="B61" s="23"/>
      <c r="C61" s="27">
        <f>9150-C60</f>
        <v>6249.5841657690171</v>
      </c>
      <c r="D61" s="10"/>
      <c r="E61" s="11"/>
      <c r="F61" s="10"/>
      <c r="G61" s="11"/>
      <c r="H61" s="10"/>
      <c r="I61" s="11"/>
      <c r="J61" s="10"/>
      <c r="K61" s="11"/>
    </row>
    <row r="62" spans="1:16" x14ac:dyDescent="0.25">
      <c r="A62" s="4">
        <v>2019</v>
      </c>
      <c r="B62" s="3" t="s">
        <v>17</v>
      </c>
      <c r="C62" s="14">
        <v>57280300</v>
      </c>
      <c r="D62" s="3"/>
      <c r="E62" s="7">
        <v>28218000</v>
      </c>
      <c r="F62" s="3"/>
      <c r="G62" s="7">
        <v>31849189</v>
      </c>
      <c r="H62" s="3"/>
      <c r="I62" s="7">
        <v>4028200</v>
      </c>
      <c r="J62" s="3"/>
      <c r="K62" s="7">
        <v>28509000</v>
      </c>
    </row>
    <row r="63" spans="1:16" x14ac:dyDescent="0.25">
      <c r="A63" s="3"/>
      <c r="B63" s="3" t="s">
        <v>6</v>
      </c>
      <c r="C63" s="14">
        <v>48648300</v>
      </c>
      <c r="D63" s="3"/>
      <c r="E63" s="7">
        <v>31569000</v>
      </c>
      <c r="F63" s="3"/>
      <c r="G63" s="7">
        <v>24832207</v>
      </c>
      <c r="H63" s="3"/>
      <c r="I63" s="7">
        <v>3928000</v>
      </c>
      <c r="J63" s="3"/>
      <c r="K63" s="7">
        <v>32547000</v>
      </c>
    </row>
    <row r="64" spans="1:16" x14ac:dyDescent="0.25">
      <c r="A64" s="3"/>
      <c r="B64" s="3" t="s">
        <v>7</v>
      </c>
      <c r="C64" s="14">
        <v>62823600</v>
      </c>
      <c r="D64" s="3"/>
      <c r="E64" s="7">
        <v>39178000</v>
      </c>
      <c r="F64" s="3"/>
      <c r="G64" s="7">
        <v>31524127</v>
      </c>
      <c r="H64" s="3"/>
      <c r="I64" s="7">
        <v>8607700</v>
      </c>
      <c r="J64" s="3"/>
      <c r="K64" s="7">
        <v>35335000</v>
      </c>
    </row>
    <row r="65" spans="1:16" x14ac:dyDescent="0.25">
      <c r="A65" s="3"/>
      <c r="B65" s="3" t="s">
        <v>8</v>
      </c>
      <c r="C65" s="14">
        <v>76140000</v>
      </c>
      <c r="D65" s="3"/>
      <c r="E65" s="7">
        <v>38896000</v>
      </c>
      <c r="F65" s="3"/>
      <c r="G65" s="7">
        <v>32901224</v>
      </c>
      <c r="H65" s="3"/>
      <c r="I65" s="7">
        <v>14853000</v>
      </c>
      <c r="J65" s="3"/>
      <c r="K65" s="7">
        <v>41045000</v>
      </c>
    </row>
    <row r="66" spans="1:16" x14ac:dyDescent="0.25">
      <c r="A66" s="3"/>
      <c r="B66" s="3" t="s">
        <v>9</v>
      </c>
      <c r="C66" s="14">
        <v>72606000</v>
      </c>
      <c r="D66" s="3"/>
      <c r="E66" s="7">
        <v>49951000</v>
      </c>
      <c r="F66" s="3"/>
      <c r="G66" s="7">
        <v>48788953</v>
      </c>
      <c r="H66" s="3"/>
      <c r="I66" s="7">
        <v>13473200</v>
      </c>
      <c r="J66" s="3"/>
      <c r="K66" s="7">
        <v>41346000</v>
      </c>
    </row>
    <row r="67" spans="1:16" x14ac:dyDescent="0.25">
      <c r="A67" s="3"/>
      <c r="B67" s="3" t="s">
        <v>10</v>
      </c>
      <c r="C67" s="14">
        <v>80513900</v>
      </c>
      <c r="D67" s="3"/>
      <c r="E67" s="7">
        <v>56207000</v>
      </c>
      <c r="F67" s="3"/>
      <c r="G67" s="7">
        <v>46587777</v>
      </c>
      <c r="H67" s="3"/>
      <c r="I67" s="7">
        <v>17158100</v>
      </c>
      <c r="J67" s="3"/>
      <c r="K67" s="7">
        <v>48829000</v>
      </c>
    </row>
    <row r="68" spans="1:16" x14ac:dyDescent="0.25">
      <c r="A68" s="3"/>
      <c r="B68" s="3" t="s">
        <v>11</v>
      </c>
      <c r="C68" s="14">
        <v>101894100</v>
      </c>
      <c r="D68" s="3"/>
      <c r="E68" s="7">
        <v>86224000</v>
      </c>
      <c r="F68" s="3"/>
      <c r="G68" s="7">
        <v>40762925</v>
      </c>
      <c r="H68" s="3"/>
      <c r="I68" s="7">
        <v>27553300</v>
      </c>
      <c r="J68" s="3"/>
      <c r="K68" s="7">
        <v>69840000</v>
      </c>
    </row>
    <row r="69" spans="1:16" x14ac:dyDescent="0.25">
      <c r="A69" s="3"/>
      <c r="B69" s="3" t="s">
        <v>15</v>
      </c>
      <c r="C69" s="14">
        <v>115289700</v>
      </c>
      <c r="D69" s="3"/>
      <c r="E69" s="7">
        <v>71852200</v>
      </c>
      <c r="F69" s="3"/>
      <c r="G69" s="7">
        <v>72992865</v>
      </c>
      <c r="H69" s="3"/>
      <c r="I69" s="7">
        <v>32762900</v>
      </c>
      <c r="J69" s="3"/>
      <c r="K69" s="7">
        <v>59666000</v>
      </c>
    </row>
    <row r="70" spans="1:16" x14ac:dyDescent="0.25">
      <c r="A70" s="3"/>
      <c r="B70" s="3" t="s">
        <v>12</v>
      </c>
      <c r="C70" s="14">
        <v>116832900</v>
      </c>
      <c r="D70" s="3"/>
      <c r="E70" s="7">
        <v>70751000</v>
      </c>
      <c r="F70" s="3"/>
      <c r="G70" s="7">
        <v>68242397</v>
      </c>
      <c r="H70" s="3"/>
      <c r="I70" s="7">
        <v>28626900</v>
      </c>
      <c r="J70" s="3"/>
      <c r="K70" s="7">
        <v>66228000</v>
      </c>
    </row>
    <row r="71" spans="1:16" x14ac:dyDescent="0.25">
      <c r="A71" s="3"/>
      <c r="B71" s="3" t="s">
        <v>16</v>
      </c>
      <c r="C71" s="14">
        <v>91042900</v>
      </c>
      <c r="D71" s="3"/>
      <c r="E71" s="7">
        <v>48234000</v>
      </c>
      <c r="F71" s="3"/>
      <c r="G71" s="7">
        <v>53232823</v>
      </c>
      <c r="H71" s="3"/>
      <c r="I71" s="7">
        <v>20417500</v>
      </c>
      <c r="J71" s="3"/>
      <c r="K71" s="7">
        <v>48788900</v>
      </c>
    </row>
    <row r="72" spans="1:16" x14ac:dyDescent="0.25">
      <c r="A72" s="3"/>
      <c r="B72" s="3" t="s">
        <v>13</v>
      </c>
      <c r="C72" s="14">
        <v>65705900</v>
      </c>
      <c r="D72" s="3"/>
      <c r="E72" s="7">
        <v>35389000</v>
      </c>
      <c r="F72" s="3"/>
      <c r="G72" s="7">
        <v>40290262</v>
      </c>
      <c r="H72" s="3"/>
      <c r="I72" s="7">
        <v>10294900</v>
      </c>
      <c r="J72" s="3"/>
      <c r="K72" s="7">
        <v>34911000</v>
      </c>
    </row>
    <row r="73" spans="1:16" ht="15.75" thickBot="1" x14ac:dyDescent="0.3">
      <c r="A73" s="3"/>
      <c r="B73" s="22" t="s">
        <v>14</v>
      </c>
      <c r="C73" s="18">
        <v>62116100</v>
      </c>
      <c r="D73" s="3"/>
      <c r="E73" s="7">
        <v>30631000</v>
      </c>
      <c r="F73" s="3"/>
      <c r="G73" s="7">
        <v>31899841</v>
      </c>
      <c r="H73" s="3"/>
      <c r="I73" s="7">
        <v>9612400</v>
      </c>
      <c r="J73" s="3"/>
      <c r="K73" s="7">
        <v>30834000</v>
      </c>
    </row>
    <row r="74" spans="1:16" x14ac:dyDescent="0.25">
      <c r="A74" s="21" t="s">
        <v>18</v>
      </c>
      <c r="B74" s="24"/>
      <c r="C74" s="25">
        <f>SUM(C62:C73)</f>
        <v>950893700</v>
      </c>
      <c r="D74" s="16"/>
      <c r="E74" s="11">
        <f>SUM(E62:E73)</f>
        <v>587100200</v>
      </c>
      <c r="F74" s="10"/>
      <c r="G74" s="11">
        <f>SUM(G62:G73)</f>
        <v>523904590</v>
      </c>
      <c r="H74" s="10"/>
      <c r="I74" s="11">
        <f>SUM(I62:I73)</f>
        <v>191316100</v>
      </c>
      <c r="J74" s="10"/>
      <c r="K74" s="11">
        <f>SUM(K62:K73)</f>
        <v>537878900</v>
      </c>
      <c r="N74" t="s">
        <v>23</v>
      </c>
      <c r="P74" s="34">
        <f>SUM(C74,C59,C45,C31,C15)</f>
        <v>4514047000</v>
      </c>
    </row>
    <row r="75" spans="1:16" ht="15.75" thickBot="1" x14ac:dyDescent="0.3">
      <c r="A75" s="21"/>
      <c r="B75" s="29" t="s">
        <v>21</v>
      </c>
      <c r="C75" s="28">
        <f>C74/325851</f>
        <v>2918.1856124424967</v>
      </c>
      <c r="D75" s="16"/>
      <c r="E75" s="11"/>
      <c r="F75" s="10"/>
      <c r="G75" s="11"/>
      <c r="H75" s="10"/>
      <c r="I75" s="11"/>
      <c r="J75" s="10"/>
      <c r="K75" s="11"/>
      <c r="N75" t="s">
        <v>24</v>
      </c>
      <c r="P75" s="34">
        <f>P74/5</f>
        <v>902809400</v>
      </c>
    </row>
    <row r="76" spans="1:16" x14ac:dyDescent="0.25">
      <c r="A76" s="4"/>
      <c r="B76" s="23"/>
      <c r="C76" s="27">
        <f>9150-C75</f>
        <v>6231.8143875575033</v>
      </c>
      <c r="D76" s="10"/>
      <c r="E76" s="11"/>
      <c r="F76" s="10"/>
      <c r="G76" s="11"/>
      <c r="H76" s="10"/>
      <c r="I76" s="11"/>
      <c r="J76" s="10"/>
      <c r="K76" s="11"/>
    </row>
    <row r="77" spans="1:16" x14ac:dyDescent="0.25">
      <c r="A77" s="3"/>
      <c r="B77" s="3"/>
      <c r="C77" s="13" t="s">
        <v>20</v>
      </c>
      <c r="D77" s="3"/>
      <c r="E77" s="4" t="s">
        <v>1</v>
      </c>
      <c r="F77" s="3"/>
      <c r="G77" s="4" t="s">
        <v>2</v>
      </c>
      <c r="H77" s="3"/>
      <c r="I77" s="4" t="s">
        <v>3</v>
      </c>
      <c r="J77" s="3"/>
      <c r="K77" s="4" t="s">
        <v>4</v>
      </c>
    </row>
    <row r="78" spans="1:16" x14ac:dyDescent="0.25">
      <c r="A78" s="3"/>
      <c r="B78" s="3"/>
      <c r="C78" s="13" t="s">
        <v>5</v>
      </c>
      <c r="D78" s="3"/>
      <c r="E78" s="3"/>
      <c r="F78" s="3"/>
      <c r="G78" s="3"/>
      <c r="H78" s="3"/>
      <c r="I78" s="3"/>
      <c r="J78" s="3"/>
      <c r="K78" s="3"/>
    </row>
    <row r="79" spans="1:16" x14ac:dyDescent="0.25">
      <c r="A79" s="4">
        <v>2020</v>
      </c>
      <c r="B79" s="3" t="s">
        <v>17</v>
      </c>
      <c r="C79" s="14">
        <v>63505000</v>
      </c>
      <c r="D79" s="3"/>
      <c r="E79" s="7">
        <v>30949000</v>
      </c>
      <c r="F79" s="3"/>
      <c r="G79" s="7">
        <v>30011193</v>
      </c>
      <c r="H79" s="3"/>
      <c r="I79" s="7">
        <v>9057400</v>
      </c>
      <c r="J79" s="3"/>
      <c r="K79" s="7">
        <v>30649000</v>
      </c>
    </row>
    <row r="80" spans="1:16" x14ac:dyDescent="0.25">
      <c r="A80" s="3"/>
      <c r="B80" s="3" t="s">
        <v>6</v>
      </c>
      <c r="C80" s="14">
        <v>62313600</v>
      </c>
      <c r="D80" s="3"/>
      <c r="E80" s="7">
        <v>27641000</v>
      </c>
      <c r="F80" s="3"/>
      <c r="G80" s="7">
        <v>30210260</v>
      </c>
      <c r="H80" s="3"/>
      <c r="I80" s="7">
        <v>9079000</v>
      </c>
      <c r="J80" s="3"/>
      <c r="K80" s="7">
        <v>28027000</v>
      </c>
    </row>
    <row r="81" spans="1:16" x14ac:dyDescent="0.25">
      <c r="A81" s="3"/>
      <c r="B81" s="3" t="s">
        <v>7</v>
      </c>
      <c r="C81" s="14">
        <v>72983700</v>
      </c>
      <c r="D81" s="3"/>
      <c r="E81" s="7">
        <v>33251000</v>
      </c>
      <c r="F81" s="3"/>
      <c r="G81" s="7">
        <v>26886064</v>
      </c>
      <c r="H81" s="3"/>
      <c r="I81" s="7">
        <v>11283100</v>
      </c>
      <c r="J81" s="3"/>
      <c r="K81" s="7">
        <v>32881000</v>
      </c>
    </row>
    <row r="82" spans="1:16" x14ac:dyDescent="0.25">
      <c r="A82" s="3"/>
      <c r="B82" s="3" t="s">
        <v>8</v>
      </c>
      <c r="C82" s="14">
        <v>75688700</v>
      </c>
      <c r="D82" s="3"/>
      <c r="E82" s="7">
        <v>30065000</v>
      </c>
      <c r="F82" s="3"/>
      <c r="G82" s="7">
        <v>33814651</v>
      </c>
      <c r="H82" s="3"/>
      <c r="I82" s="7">
        <v>13582700</v>
      </c>
      <c r="J82" s="3"/>
      <c r="K82" s="7">
        <v>30356000</v>
      </c>
    </row>
    <row r="83" spans="1:16" x14ac:dyDescent="0.25">
      <c r="A83" s="3"/>
      <c r="B83" s="3" t="s">
        <v>9</v>
      </c>
      <c r="C83" s="14">
        <v>94063600</v>
      </c>
      <c r="D83" s="3"/>
      <c r="E83" s="7">
        <v>39525000</v>
      </c>
      <c r="F83" s="3"/>
      <c r="G83" s="7">
        <v>45513257</v>
      </c>
      <c r="H83" s="3"/>
      <c r="I83" s="7">
        <v>18980500</v>
      </c>
      <c r="J83" s="3"/>
      <c r="K83" s="7">
        <v>39005700</v>
      </c>
    </row>
    <row r="84" spans="1:16" x14ac:dyDescent="0.25">
      <c r="A84" s="3"/>
      <c r="B84" s="3" t="s">
        <v>10</v>
      </c>
      <c r="C84" s="14">
        <v>100841900</v>
      </c>
      <c r="D84" s="3"/>
      <c r="E84" s="7">
        <v>60355000</v>
      </c>
      <c r="F84" s="3"/>
      <c r="G84" s="7">
        <v>50628123</v>
      </c>
      <c r="H84" s="3"/>
      <c r="I84" s="7">
        <v>25032000</v>
      </c>
      <c r="J84" s="3"/>
      <c r="K84" s="7">
        <v>50169700</v>
      </c>
    </row>
    <row r="85" spans="1:16" x14ac:dyDescent="0.25">
      <c r="A85" s="3"/>
      <c r="B85" s="3" t="s">
        <v>11</v>
      </c>
      <c r="C85" s="14">
        <v>124045100</v>
      </c>
      <c r="D85" s="3"/>
      <c r="E85" s="7">
        <v>70146000</v>
      </c>
      <c r="F85" s="3"/>
      <c r="G85" s="7">
        <v>71264344</v>
      </c>
      <c r="H85" s="3"/>
      <c r="I85" s="7">
        <v>30048800</v>
      </c>
      <c r="J85" s="3"/>
      <c r="K85" s="7">
        <v>60343000</v>
      </c>
    </row>
    <row r="86" spans="1:16" x14ac:dyDescent="0.25">
      <c r="A86" s="3"/>
      <c r="B86" s="3" t="s">
        <v>15</v>
      </c>
      <c r="C86" s="14">
        <v>128632200</v>
      </c>
      <c r="D86" s="3"/>
      <c r="E86" s="7">
        <v>71114000</v>
      </c>
      <c r="F86" s="3"/>
      <c r="G86" s="7">
        <v>84376034</v>
      </c>
      <c r="H86" s="3"/>
      <c r="I86" s="7">
        <v>30244600</v>
      </c>
      <c r="J86" s="3"/>
      <c r="K86" s="7">
        <v>59248000</v>
      </c>
    </row>
    <row r="87" spans="1:16" x14ac:dyDescent="0.25">
      <c r="A87" s="3"/>
      <c r="B87" s="3" t="s">
        <v>12</v>
      </c>
      <c r="C87" s="14">
        <v>86343900</v>
      </c>
      <c r="D87" s="3"/>
      <c r="E87" s="7">
        <v>43134396</v>
      </c>
      <c r="F87" s="3"/>
      <c r="G87" s="7">
        <v>70862898</v>
      </c>
      <c r="H87" s="3"/>
      <c r="I87" s="7">
        <v>18060300</v>
      </c>
      <c r="J87" s="3"/>
      <c r="K87" s="7">
        <v>43836000</v>
      </c>
    </row>
    <row r="88" spans="1:16" x14ac:dyDescent="0.25">
      <c r="A88" s="3"/>
      <c r="B88" s="3" t="s">
        <v>16</v>
      </c>
      <c r="C88" s="14">
        <v>99965400</v>
      </c>
      <c r="D88" s="3"/>
      <c r="E88" s="7">
        <v>50095604</v>
      </c>
      <c r="F88" s="3"/>
      <c r="G88" s="7">
        <v>40824453</v>
      </c>
      <c r="H88" s="3"/>
      <c r="I88" s="7">
        <v>19691600</v>
      </c>
      <c r="J88" s="3"/>
      <c r="K88" s="7">
        <v>52728000</v>
      </c>
    </row>
    <row r="89" spans="1:16" x14ac:dyDescent="0.25">
      <c r="A89" s="3"/>
      <c r="B89" s="3" t="s">
        <v>13</v>
      </c>
      <c r="C89" s="14">
        <v>72924800</v>
      </c>
      <c r="D89" s="3"/>
      <c r="E89" s="7">
        <v>44712000</v>
      </c>
      <c r="F89" s="3"/>
      <c r="G89" s="7">
        <v>42887631</v>
      </c>
      <c r="H89" s="3"/>
      <c r="I89" s="7">
        <v>15638800</v>
      </c>
      <c r="J89" s="3"/>
      <c r="K89" s="7">
        <v>43093000</v>
      </c>
    </row>
    <row r="90" spans="1:16" ht="15.75" thickBot="1" x14ac:dyDescent="0.3">
      <c r="A90" s="3"/>
      <c r="B90" s="22" t="s">
        <v>14</v>
      </c>
      <c r="C90" s="18">
        <v>60027000</v>
      </c>
      <c r="D90" s="3"/>
      <c r="E90" s="7">
        <v>38744000</v>
      </c>
      <c r="F90" s="3"/>
      <c r="G90" s="7">
        <v>35195180</v>
      </c>
      <c r="H90" s="3"/>
      <c r="I90" s="7">
        <v>11222100</v>
      </c>
      <c r="J90" s="3"/>
      <c r="K90" s="7">
        <v>38315000</v>
      </c>
    </row>
    <row r="91" spans="1:16" x14ac:dyDescent="0.25">
      <c r="A91" s="21" t="s">
        <v>18</v>
      </c>
      <c r="B91" s="24"/>
      <c r="C91" s="25">
        <f>SUM(C79:C90)</f>
        <v>1041334900</v>
      </c>
      <c r="D91" s="16"/>
      <c r="E91" s="11">
        <f>SUM(E79:E90)</f>
        <v>539732000</v>
      </c>
      <c r="F91" s="10"/>
      <c r="G91" s="11">
        <f>SUM(G79:G90)</f>
        <v>562474088</v>
      </c>
      <c r="H91" s="10"/>
      <c r="I91" s="11">
        <f>SUM(I79:I90)</f>
        <v>211920900</v>
      </c>
      <c r="J91" s="10"/>
      <c r="K91" s="11">
        <f>SUM(K79:K90)</f>
        <v>508651400</v>
      </c>
      <c r="N91" t="s">
        <v>25</v>
      </c>
      <c r="P91" s="34">
        <f>SUM(C91,C74,C59,C45,C31,C15)</f>
        <v>5555381900</v>
      </c>
    </row>
    <row r="92" spans="1:16" ht="15.75" thickBot="1" x14ac:dyDescent="0.3">
      <c r="A92" s="21"/>
      <c r="B92" s="29" t="s">
        <v>21</v>
      </c>
      <c r="C92" s="28">
        <f>C91/325851</f>
        <v>3195.739463742631</v>
      </c>
      <c r="D92" s="16"/>
      <c r="E92" s="11"/>
      <c r="F92" s="10"/>
      <c r="G92" s="11"/>
      <c r="H92" s="10"/>
      <c r="I92" s="11"/>
      <c r="J92" s="10"/>
      <c r="K92" s="11"/>
      <c r="N92" t="s">
        <v>26</v>
      </c>
      <c r="P92" s="34">
        <f>P91/6</f>
        <v>925896983.33333337</v>
      </c>
    </row>
    <row r="93" spans="1:16" x14ac:dyDescent="0.25">
      <c r="A93" s="4"/>
      <c r="B93" s="23"/>
      <c r="C93" s="27">
        <f>9150-C92</f>
        <v>5954.2605362573686</v>
      </c>
      <c r="D93" s="10"/>
      <c r="E93" s="11"/>
      <c r="F93" s="10"/>
      <c r="G93" s="11"/>
      <c r="H93" s="10"/>
      <c r="I93" s="11"/>
      <c r="J93" s="10"/>
      <c r="K93" s="11"/>
    </row>
    <row r="94" spans="1:16" x14ac:dyDescent="0.25">
      <c r="A94" s="3"/>
      <c r="B94" s="3"/>
      <c r="C94" s="13" t="s">
        <v>20</v>
      </c>
      <c r="D94" s="3"/>
      <c r="E94" s="4" t="s">
        <v>1</v>
      </c>
      <c r="F94" s="3"/>
      <c r="G94" s="4" t="s">
        <v>2</v>
      </c>
      <c r="H94" s="3"/>
      <c r="I94" s="4" t="s">
        <v>3</v>
      </c>
      <c r="J94" s="3"/>
      <c r="K94" s="4" t="s">
        <v>4</v>
      </c>
    </row>
    <row r="95" spans="1:16" x14ac:dyDescent="0.25">
      <c r="A95" s="3"/>
      <c r="B95" s="3"/>
      <c r="C95" s="13" t="s">
        <v>5</v>
      </c>
      <c r="D95" s="3"/>
      <c r="E95" s="3"/>
      <c r="F95" s="3"/>
      <c r="G95" s="3"/>
      <c r="H95" s="3"/>
      <c r="I95" s="3"/>
      <c r="J95" s="3"/>
      <c r="K95" s="3"/>
    </row>
    <row r="96" spans="1:16" x14ac:dyDescent="0.25">
      <c r="A96" s="4">
        <v>2021</v>
      </c>
      <c r="B96" s="3" t="s">
        <v>17</v>
      </c>
      <c r="C96" s="14">
        <v>61830500</v>
      </c>
      <c r="D96" s="3"/>
      <c r="E96" s="7">
        <v>30606000</v>
      </c>
      <c r="F96" s="3"/>
      <c r="G96" s="7">
        <v>30440900</v>
      </c>
      <c r="H96" s="3"/>
      <c r="I96" s="7">
        <v>9761700</v>
      </c>
      <c r="J96" s="3"/>
      <c r="K96" s="7">
        <v>35228000</v>
      </c>
    </row>
    <row r="97" spans="1:16" x14ac:dyDescent="0.25">
      <c r="A97" s="3"/>
      <c r="B97" s="3" t="s">
        <v>6</v>
      </c>
      <c r="C97" s="14">
        <v>49977000</v>
      </c>
      <c r="D97" s="3"/>
      <c r="E97" s="7">
        <v>60295000</v>
      </c>
      <c r="F97" s="3"/>
      <c r="G97" s="7">
        <v>61559140</v>
      </c>
      <c r="H97" s="3"/>
      <c r="I97" s="7">
        <v>11807000</v>
      </c>
      <c r="J97" s="3"/>
      <c r="K97" s="7">
        <v>35002000</v>
      </c>
    </row>
    <row r="98" spans="1:16" x14ac:dyDescent="0.25">
      <c r="A98" s="3"/>
      <c r="B98" s="3" t="s">
        <v>7</v>
      </c>
      <c r="C98" s="14">
        <v>61365600</v>
      </c>
      <c r="D98" s="3"/>
      <c r="E98" s="7">
        <v>35623000</v>
      </c>
      <c r="F98" s="3"/>
      <c r="G98" s="7">
        <v>33093100</v>
      </c>
      <c r="H98" s="3"/>
      <c r="I98" s="7">
        <v>12619800</v>
      </c>
      <c r="J98" s="3"/>
      <c r="K98" s="7">
        <v>37401000</v>
      </c>
    </row>
    <row r="99" spans="1:16" x14ac:dyDescent="0.25">
      <c r="A99" s="3"/>
      <c r="B99" s="3" t="s">
        <v>8</v>
      </c>
      <c r="C99" s="14">
        <v>71542000</v>
      </c>
      <c r="D99" s="3"/>
      <c r="E99" s="7">
        <v>39087000</v>
      </c>
      <c r="F99" s="3"/>
      <c r="G99" s="7">
        <v>38896260</v>
      </c>
      <c r="H99" s="3"/>
      <c r="I99" s="7">
        <v>18092400</v>
      </c>
      <c r="J99" s="3"/>
      <c r="K99" s="7">
        <v>39147000</v>
      </c>
    </row>
    <row r="100" spans="1:16" x14ac:dyDescent="0.25">
      <c r="A100" s="3"/>
      <c r="B100" s="3" t="s">
        <v>9</v>
      </c>
      <c r="C100" s="14">
        <v>72266600</v>
      </c>
      <c r="D100" s="3"/>
      <c r="E100" s="7">
        <v>27952000</v>
      </c>
      <c r="F100" s="3"/>
      <c r="G100" s="7">
        <v>41309730</v>
      </c>
      <c r="H100" s="3"/>
      <c r="I100" s="7">
        <v>14440400</v>
      </c>
      <c r="J100" s="3"/>
      <c r="K100" s="7">
        <v>31433000</v>
      </c>
    </row>
    <row r="101" spans="1:16" x14ac:dyDescent="0.25">
      <c r="A101" s="3"/>
      <c r="B101" s="3" t="s">
        <v>10</v>
      </c>
      <c r="C101" s="14">
        <v>100149800</v>
      </c>
      <c r="D101" s="3"/>
      <c r="E101" s="7">
        <v>48604000</v>
      </c>
      <c r="F101" s="3"/>
      <c r="G101" s="7">
        <v>32622120</v>
      </c>
      <c r="H101" s="3"/>
      <c r="I101" s="7">
        <v>18312700</v>
      </c>
      <c r="J101" s="3"/>
      <c r="K101" s="7">
        <v>41064000</v>
      </c>
    </row>
    <row r="102" spans="1:16" x14ac:dyDescent="0.25">
      <c r="A102" s="3"/>
      <c r="B102" s="3" t="s">
        <v>11</v>
      </c>
      <c r="C102" s="14">
        <v>113583400</v>
      </c>
      <c r="D102" s="3"/>
      <c r="E102" s="7">
        <v>40622520</v>
      </c>
      <c r="F102" s="3"/>
      <c r="G102" s="7">
        <v>48352530</v>
      </c>
      <c r="H102" s="3"/>
      <c r="I102" s="7">
        <v>19714700</v>
      </c>
      <c r="J102" s="3"/>
      <c r="K102" s="7">
        <v>48219000</v>
      </c>
    </row>
    <row r="103" spans="1:16" x14ac:dyDescent="0.25">
      <c r="A103" s="3"/>
      <c r="B103" s="3" t="s">
        <v>15</v>
      </c>
      <c r="C103" s="14">
        <v>106701700</v>
      </c>
      <c r="D103" s="3"/>
      <c r="E103" s="7">
        <v>56117008</v>
      </c>
      <c r="F103" s="3"/>
      <c r="G103" s="7">
        <v>52276540</v>
      </c>
      <c r="H103" s="3"/>
      <c r="I103" s="7">
        <v>29890500</v>
      </c>
      <c r="J103" s="3"/>
      <c r="K103" s="7">
        <v>56484000</v>
      </c>
    </row>
    <row r="104" spans="1:16" x14ac:dyDescent="0.25">
      <c r="A104" s="3"/>
      <c r="B104" s="3" t="s">
        <v>12</v>
      </c>
      <c r="C104" s="14">
        <v>103685500</v>
      </c>
      <c r="D104" s="3"/>
      <c r="E104" s="7">
        <v>57696472</v>
      </c>
      <c r="F104" s="3"/>
      <c r="G104" s="7">
        <v>68136360</v>
      </c>
      <c r="H104" s="3"/>
      <c r="I104" s="7">
        <v>32651200</v>
      </c>
      <c r="J104" s="3"/>
      <c r="K104" s="7">
        <v>56843000</v>
      </c>
    </row>
    <row r="105" spans="1:16" x14ac:dyDescent="0.25">
      <c r="A105" s="3"/>
      <c r="B105" s="3" t="s">
        <v>16</v>
      </c>
      <c r="C105" s="14">
        <v>75685100</v>
      </c>
      <c r="D105" s="3"/>
      <c r="E105" s="7">
        <v>37485000</v>
      </c>
      <c r="F105" s="3"/>
      <c r="G105" s="7">
        <v>48574260</v>
      </c>
      <c r="H105" s="3"/>
      <c r="I105" s="7">
        <v>18321300</v>
      </c>
      <c r="J105" s="3"/>
      <c r="K105" s="7">
        <v>40593000</v>
      </c>
    </row>
    <row r="106" spans="1:16" x14ac:dyDescent="0.25">
      <c r="A106" s="3"/>
      <c r="B106" s="3" t="s">
        <v>13</v>
      </c>
      <c r="C106" s="14">
        <v>65987500</v>
      </c>
      <c r="D106" s="3"/>
      <c r="E106" s="7">
        <v>46833000</v>
      </c>
      <c r="F106" s="3"/>
      <c r="G106" s="7">
        <v>34099950</v>
      </c>
      <c r="H106" s="3"/>
      <c r="I106" s="7">
        <v>14681400</v>
      </c>
      <c r="J106" s="3"/>
      <c r="K106" s="7">
        <v>41098000</v>
      </c>
    </row>
    <row r="107" spans="1:16" ht="15.75" thickBot="1" x14ac:dyDescent="0.3">
      <c r="A107" s="3"/>
      <c r="B107" s="22" t="s">
        <v>14</v>
      </c>
      <c r="C107" s="18">
        <v>70613300</v>
      </c>
      <c r="D107" s="3"/>
      <c r="E107" s="7">
        <v>31069000</v>
      </c>
      <c r="F107" s="3"/>
      <c r="G107" s="7">
        <v>33406500</v>
      </c>
      <c r="H107" s="3"/>
      <c r="I107" s="7">
        <v>12300000</v>
      </c>
      <c r="J107" s="3"/>
      <c r="K107" s="7">
        <v>33395000</v>
      </c>
    </row>
    <row r="108" spans="1:16" x14ac:dyDescent="0.25">
      <c r="A108" s="21" t="s">
        <v>18</v>
      </c>
      <c r="B108" s="24"/>
      <c r="C108" s="25">
        <f>SUM(C96:C107)</f>
        <v>953388000</v>
      </c>
      <c r="D108" s="16"/>
      <c r="E108" s="11">
        <f>SUM(E96:E107)</f>
        <v>511990000</v>
      </c>
      <c r="F108" s="10"/>
      <c r="G108" s="11">
        <f>SUM(G96:G107)</f>
        <v>522767390</v>
      </c>
      <c r="H108" s="10"/>
      <c r="I108" s="11">
        <f>SUM(I96:I107)</f>
        <v>212593100</v>
      </c>
      <c r="J108" s="10"/>
      <c r="K108" s="11">
        <f>SUM(K96:K107)</f>
        <v>495907000</v>
      </c>
      <c r="N108" t="s">
        <v>27</v>
      </c>
      <c r="P108" s="34">
        <f>SUM(C108,C91,C77,C63,C49,C35)</f>
        <v>2172631000</v>
      </c>
    </row>
    <row r="109" spans="1:16" ht="15.75" thickBot="1" x14ac:dyDescent="0.3">
      <c r="A109" s="21"/>
      <c r="B109" s="29" t="s">
        <v>21</v>
      </c>
      <c r="C109" s="28">
        <f>C108/325851</f>
        <v>2925.8403380686264</v>
      </c>
      <c r="D109" s="16"/>
      <c r="E109" s="11"/>
      <c r="F109" s="10"/>
      <c r="G109" s="11"/>
      <c r="H109" s="10"/>
      <c r="I109" s="11"/>
      <c r="J109" s="10"/>
      <c r="K109" s="11"/>
      <c r="N109" t="s">
        <v>26</v>
      </c>
      <c r="P109" s="34">
        <f>P108/6</f>
        <v>362105166.66666669</v>
      </c>
    </row>
    <row r="110" spans="1:16" x14ac:dyDescent="0.25">
      <c r="A110" s="4"/>
      <c r="B110" s="23"/>
      <c r="C110" s="27">
        <f>9150-C109</f>
        <v>6224.1596619313732</v>
      </c>
      <c r="D110" s="10"/>
      <c r="E110" s="11"/>
      <c r="F110" s="10"/>
      <c r="G110" s="11"/>
      <c r="H110" s="10"/>
      <c r="I110" s="11"/>
      <c r="J110" s="10"/>
      <c r="K110" s="11"/>
    </row>
    <row r="111" spans="1:16" x14ac:dyDescent="0.25">
      <c r="A111" s="3"/>
      <c r="B111" s="3"/>
      <c r="C111" s="13" t="s">
        <v>20</v>
      </c>
      <c r="D111" s="3"/>
      <c r="E111" s="4" t="s">
        <v>1</v>
      </c>
      <c r="F111" s="3"/>
      <c r="G111" s="4" t="s">
        <v>2</v>
      </c>
      <c r="H111" s="3"/>
      <c r="I111" s="4" t="s">
        <v>3</v>
      </c>
      <c r="J111" s="3"/>
      <c r="K111" s="4" t="s">
        <v>4</v>
      </c>
    </row>
    <row r="112" spans="1:16" x14ac:dyDescent="0.25">
      <c r="A112" s="3"/>
      <c r="B112" s="3"/>
      <c r="C112" s="13" t="s">
        <v>5</v>
      </c>
      <c r="D112" s="3"/>
      <c r="E112" s="3"/>
      <c r="F112" s="3"/>
      <c r="G112" s="3"/>
      <c r="H112" s="3"/>
      <c r="I112" s="3"/>
      <c r="J112" s="3"/>
      <c r="K112" s="3"/>
    </row>
    <row r="113" spans="1:16" x14ac:dyDescent="0.25">
      <c r="A113" s="4">
        <v>2022</v>
      </c>
      <c r="B113" s="3" t="s">
        <v>17</v>
      </c>
      <c r="C113" s="14">
        <v>67389900</v>
      </c>
      <c r="D113" s="3"/>
      <c r="E113" s="7">
        <v>35602000</v>
      </c>
      <c r="F113" s="3"/>
      <c r="G113" s="7">
        <v>34346930</v>
      </c>
      <c r="H113" s="3"/>
      <c r="I113" s="7">
        <v>9757800</v>
      </c>
      <c r="J113" s="3"/>
      <c r="K113" s="7">
        <v>32941000</v>
      </c>
    </row>
    <row r="114" spans="1:16" x14ac:dyDescent="0.25">
      <c r="A114" s="3"/>
      <c r="B114" s="3" t="s">
        <v>6</v>
      </c>
      <c r="C114" s="14">
        <v>63436700</v>
      </c>
      <c r="D114" s="3"/>
      <c r="E114" s="7">
        <v>30394000</v>
      </c>
      <c r="F114" s="3"/>
      <c r="G114" s="7">
        <v>33441830</v>
      </c>
      <c r="H114" s="3"/>
      <c r="I114" s="7">
        <v>8891400</v>
      </c>
      <c r="J114" s="3"/>
      <c r="K114" s="7">
        <v>29598000</v>
      </c>
    </row>
    <row r="115" spans="1:16" x14ac:dyDescent="0.25">
      <c r="A115" s="3"/>
      <c r="B115" s="3" t="s">
        <v>7</v>
      </c>
      <c r="C115" s="14">
        <v>69429900</v>
      </c>
      <c r="D115" s="3"/>
      <c r="E115" s="7">
        <v>38182000</v>
      </c>
      <c r="F115" s="3"/>
      <c r="G115" s="7">
        <v>30692030</v>
      </c>
      <c r="H115" s="3"/>
      <c r="I115" s="7">
        <v>13112600</v>
      </c>
      <c r="J115" s="3"/>
      <c r="K115" s="7">
        <v>36885000</v>
      </c>
    </row>
    <row r="116" spans="1:16" x14ac:dyDescent="0.25">
      <c r="A116" s="3"/>
      <c r="B116" s="3" t="s">
        <v>8</v>
      </c>
      <c r="C116" s="14">
        <v>89650400</v>
      </c>
      <c r="D116" s="3"/>
      <c r="E116" s="7">
        <v>41755000</v>
      </c>
      <c r="F116" s="3"/>
      <c r="G116" s="7">
        <v>44744520</v>
      </c>
      <c r="H116" s="3"/>
      <c r="I116" s="7">
        <v>19585200</v>
      </c>
      <c r="J116" s="3"/>
      <c r="K116" s="7">
        <v>42411000</v>
      </c>
    </row>
    <row r="117" spans="1:16" x14ac:dyDescent="0.25">
      <c r="A117" s="3"/>
      <c r="B117" s="3" t="s">
        <v>9</v>
      </c>
      <c r="C117" s="14"/>
      <c r="D117" s="3"/>
      <c r="E117" s="7"/>
      <c r="F117" s="3"/>
      <c r="G117" s="7"/>
      <c r="H117" s="3"/>
      <c r="I117" s="7"/>
      <c r="J117" s="3"/>
      <c r="K117" s="7"/>
    </row>
    <row r="118" spans="1:16" x14ac:dyDescent="0.25">
      <c r="A118" s="3"/>
      <c r="B118" s="3" t="s">
        <v>10</v>
      </c>
      <c r="C118" s="14"/>
      <c r="D118" s="3"/>
      <c r="E118" s="7"/>
      <c r="F118" s="3"/>
      <c r="G118" s="7"/>
      <c r="H118" s="3"/>
      <c r="I118" s="7"/>
      <c r="J118" s="3"/>
      <c r="K118" s="7"/>
    </row>
    <row r="119" spans="1:16" x14ac:dyDescent="0.25">
      <c r="A119" s="3"/>
      <c r="B119" s="3" t="s">
        <v>11</v>
      </c>
      <c r="C119" s="14"/>
      <c r="D119" s="3"/>
      <c r="E119" s="7"/>
      <c r="F119" s="3"/>
      <c r="G119" s="7"/>
      <c r="H119" s="3"/>
      <c r="I119" s="7"/>
      <c r="J119" s="3"/>
      <c r="K119" s="7"/>
    </row>
    <row r="120" spans="1:16" x14ac:dyDescent="0.25">
      <c r="A120" s="3"/>
      <c r="B120" s="3" t="s">
        <v>15</v>
      </c>
      <c r="C120" s="14"/>
      <c r="D120" s="3"/>
      <c r="E120" s="7"/>
      <c r="F120" s="3"/>
      <c r="G120" s="7"/>
      <c r="H120" s="3"/>
      <c r="I120" s="7"/>
      <c r="J120" s="3"/>
      <c r="K120" s="7"/>
    </row>
    <row r="121" spans="1:16" x14ac:dyDescent="0.25">
      <c r="A121" s="3"/>
      <c r="B121" s="3" t="s">
        <v>12</v>
      </c>
      <c r="C121" s="14"/>
      <c r="D121" s="3"/>
      <c r="E121" s="7"/>
      <c r="F121" s="3"/>
      <c r="G121" s="7"/>
      <c r="H121" s="3"/>
      <c r="I121" s="7"/>
      <c r="J121" s="3"/>
      <c r="K121" s="7"/>
    </row>
    <row r="122" spans="1:16" x14ac:dyDescent="0.25">
      <c r="A122" s="3"/>
      <c r="B122" s="3" t="s">
        <v>16</v>
      </c>
      <c r="C122" s="14"/>
      <c r="D122" s="3"/>
      <c r="E122" s="7"/>
      <c r="F122" s="3"/>
      <c r="G122" s="7"/>
      <c r="H122" s="3"/>
      <c r="I122" s="7"/>
      <c r="J122" s="3"/>
      <c r="K122" s="7"/>
    </row>
    <row r="123" spans="1:16" x14ac:dyDescent="0.25">
      <c r="A123" s="3"/>
      <c r="B123" s="3" t="s">
        <v>13</v>
      </c>
      <c r="C123" s="14"/>
      <c r="D123" s="3"/>
      <c r="E123" s="7"/>
      <c r="F123" s="3"/>
      <c r="G123" s="7"/>
      <c r="H123" s="3"/>
      <c r="I123" s="7"/>
      <c r="J123" s="3"/>
      <c r="K123" s="7"/>
    </row>
    <row r="124" spans="1:16" ht="15.75" thickBot="1" x14ac:dyDescent="0.3">
      <c r="A124" s="3"/>
      <c r="B124" s="22" t="s">
        <v>14</v>
      </c>
      <c r="C124" s="18"/>
      <c r="D124" s="3"/>
      <c r="E124" s="7"/>
      <c r="F124" s="3"/>
      <c r="G124" s="7"/>
      <c r="H124" s="3"/>
      <c r="I124" s="7"/>
      <c r="J124" s="3"/>
      <c r="K124" s="7"/>
    </row>
    <row r="125" spans="1:16" x14ac:dyDescent="0.25">
      <c r="A125" s="21" t="s">
        <v>18</v>
      </c>
      <c r="B125" s="24"/>
      <c r="C125" s="25">
        <f>SUM(C113:C124)</f>
        <v>289906900</v>
      </c>
      <c r="D125" s="16"/>
      <c r="E125" s="11">
        <f>SUM(E113:E124)</f>
        <v>145933000</v>
      </c>
      <c r="F125" s="10"/>
      <c r="G125" s="11">
        <f>SUM(G113:G124)</f>
        <v>143225310</v>
      </c>
      <c r="H125" s="10"/>
      <c r="I125" s="11">
        <f>SUM(I113:I124)</f>
        <v>51347000</v>
      </c>
      <c r="J125" s="10"/>
      <c r="K125" s="11">
        <f>SUM(K113:K124)</f>
        <v>141835000</v>
      </c>
      <c r="N125" t="s">
        <v>27</v>
      </c>
      <c r="P125" s="34">
        <f>SUM(C125,C108,C94,C80,C66,C52)</f>
        <v>1474579100</v>
      </c>
    </row>
    <row r="126" spans="1:16" ht="15.75" thickBot="1" x14ac:dyDescent="0.3">
      <c r="A126" s="21"/>
      <c r="B126" s="29" t="s">
        <v>21</v>
      </c>
      <c r="C126" s="28">
        <f>C125/325851</f>
        <v>889.69160751386369</v>
      </c>
      <c r="D126" s="16"/>
      <c r="E126" s="11"/>
      <c r="F126" s="10"/>
      <c r="G126" s="11"/>
      <c r="H126" s="10"/>
      <c r="I126" s="11"/>
      <c r="J126" s="10"/>
      <c r="K126" s="11"/>
      <c r="N126" t="s">
        <v>26</v>
      </c>
      <c r="P126" s="34">
        <f>P125/6</f>
        <v>245763183.33333334</v>
      </c>
    </row>
    <row r="127" spans="1:16" x14ac:dyDescent="0.25">
      <c r="A127" s="4"/>
      <c r="B127" s="23"/>
      <c r="C127" s="27">
        <f>9150-C126</f>
        <v>8260.3083924861367</v>
      </c>
      <c r="D127" s="10"/>
      <c r="E127" s="11"/>
      <c r="F127" s="10"/>
      <c r="G127" s="11"/>
      <c r="H127" s="10"/>
      <c r="I127" s="11"/>
      <c r="J127" s="10"/>
      <c r="K127" s="11"/>
    </row>
  </sheetData>
  <printOptions horizontalCentered="1" verticalCentered="1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workbookViewId="0">
      <selection activeCell="U18" sqref="U18"/>
    </sheetView>
  </sheetViews>
  <sheetFormatPr defaultRowHeight="15" x14ac:dyDescent="0.25"/>
  <cols>
    <col min="3" max="3" width="18.42578125" customWidth="1"/>
    <col min="4" max="4" width="3.42578125" customWidth="1"/>
    <col min="5" max="5" width="15.42578125" customWidth="1"/>
    <col min="6" max="6" width="3.42578125" customWidth="1"/>
    <col min="7" max="7" width="14.42578125" customWidth="1"/>
    <col min="8" max="8" width="3.28515625" customWidth="1"/>
    <col min="9" max="9" width="11.28515625" customWidth="1"/>
    <col min="10" max="10" width="3.140625" customWidth="1"/>
    <col min="11" max="11" width="13.85546875" customWidth="1"/>
  </cols>
  <sheetData>
    <row r="1" spans="1:11" x14ac:dyDescent="0.25">
      <c r="A1" s="3"/>
      <c r="B1" s="3"/>
      <c r="C1" s="4" t="s">
        <v>0</v>
      </c>
      <c r="D1" s="3"/>
      <c r="E1" s="4" t="s">
        <v>1</v>
      </c>
      <c r="F1" s="3"/>
      <c r="G1" s="4" t="s">
        <v>2</v>
      </c>
      <c r="H1" s="3"/>
      <c r="I1" s="4" t="s">
        <v>3</v>
      </c>
      <c r="J1" s="3"/>
      <c r="K1" s="4" t="s">
        <v>4</v>
      </c>
    </row>
    <row r="2" spans="1:11" x14ac:dyDescent="0.25">
      <c r="A2" s="3"/>
      <c r="B2" s="3"/>
      <c r="C2" s="4" t="s">
        <v>5</v>
      </c>
      <c r="D2" s="3"/>
      <c r="E2" s="3"/>
      <c r="F2" s="3"/>
      <c r="G2" s="3"/>
      <c r="H2" s="3"/>
      <c r="I2" s="3"/>
      <c r="J2" s="3"/>
      <c r="K2" s="3"/>
    </row>
    <row r="3" spans="1:11" x14ac:dyDescent="0.25">
      <c r="A3" s="3"/>
      <c r="B3" s="3"/>
      <c r="C3" s="5"/>
      <c r="D3" s="3"/>
      <c r="E3" s="3"/>
      <c r="F3" s="3"/>
      <c r="G3" s="3"/>
      <c r="H3" s="3"/>
      <c r="I3" s="3"/>
      <c r="J3" s="3"/>
      <c r="K3" s="3"/>
    </row>
    <row r="4" spans="1:11" x14ac:dyDescent="0.25">
      <c r="A4" s="4">
        <v>2017</v>
      </c>
      <c r="B4" s="3" t="s">
        <v>17</v>
      </c>
      <c r="C4" s="6">
        <v>67852900</v>
      </c>
      <c r="D4" s="3"/>
      <c r="E4" s="7">
        <v>32456000</v>
      </c>
      <c r="F4" s="3"/>
      <c r="G4" s="7">
        <v>37542054</v>
      </c>
      <c r="H4" s="3"/>
      <c r="I4" s="7">
        <v>1703500</v>
      </c>
      <c r="J4" s="3"/>
      <c r="K4" s="7">
        <v>34365000</v>
      </c>
    </row>
    <row r="5" spans="1:11" x14ac:dyDescent="0.25">
      <c r="A5" s="3"/>
      <c r="B5" s="3" t="s">
        <v>6</v>
      </c>
      <c r="C5" s="6">
        <v>54658800</v>
      </c>
      <c r="D5" s="3"/>
      <c r="E5" s="7">
        <v>28239000</v>
      </c>
      <c r="F5" s="3"/>
      <c r="G5" s="7">
        <v>28585669</v>
      </c>
      <c r="H5" s="3"/>
      <c r="I5" s="7">
        <v>1406800</v>
      </c>
      <c r="J5" s="3"/>
      <c r="K5" s="7">
        <v>28682000</v>
      </c>
    </row>
    <row r="6" spans="1:11" x14ac:dyDescent="0.25">
      <c r="A6" s="3"/>
      <c r="B6" s="3" t="s">
        <v>7</v>
      </c>
      <c r="C6" s="6">
        <v>64398600</v>
      </c>
      <c r="D6" s="3"/>
      <c r="E6" s="7">
        <v>34341000</v>
      </c>
      <c r="F6" s="3"/>
      <c r="G6" s="7">
        <v>27936428</v>
      </c>
      <c r="H6" s="3"/>
      <c r="I6" s="7">
        <v>1733100</v>
      </c>
      <c r="J6" s="3"/>
      <c r="K6" s="7">
        <v>33892000</v>
      </c>
    </row>
    <row r="7" spans="1:11" x14ac:dyDescent="0.25">
      <c r="A7" s="3"/>
      <c r="B7" s="3" t="s">
        <v>8</v>
      </c>
      <c r="C7" s="6">
        <v>74398100</v>
      </c>
      <c r="D7" s="3"/>
      <c r="E7" s="7">
        <v>35174000</v>
      </c>
      <c r="F7" s="3"/>
      <c r="G7" s="7">
        <v>36099096</v>
      </c>
      <c r="H7" s="3"/>
      <c r="I7" s="7">
        <v>1610600</v>
      </c>
      <c r="J7" s="3"/>
      <c r="K7" s="7">
        <v>36388000</v>
      </c>
    </row>
    <row r="8" spans="1:11" x14ac:dyDescent="0.25">
      <c r="A8" s="3"/>
      <c r="B8" s="3" t="s">
        <v>9</v>
      </c>
      <c r="C8" s="6">
        <v>91218300</v>
      </c>
      <c r="D8" s="3"/>
      <c r="E8" s="7">
        <v>43170003</v>
      </c>
      <c r="F8" s="3"/>
      <c r="G8" s="7">
        <v>36837038</v>
      </c>
      <c r="H8" s="3"/>
      <c r="I8" s="7">
        <v>2810200</v>
      </c>
      <c r="J8" s="3"/>
      <c r="K8" s="7">
        <v>42655000</v>
      </c>
    </row>
    <row r="9" spans="1:11" x14ac:dyDescent="0.25">
      <c r="A9" s="3"/>
      <c r="B9" s="3" t="s">
        <v>10</v>
      </c>
      <c r="C9" s="6">
        <v>79639100</v>
      </c>
      <c r="D9" s="3"/>
      <c r="E9" s="7">
        <v>44614000</v>
      </c>
      <c r="F9" s="3"/>
      <c r="G9" s="7">
        <v>48819273</v>
      </c>
      <c r="H9" s="3"/>
      <c r="I9" s="7">
        <v>2621100</v>
      </c>
      <c r="J9" s="3"/>
      <c r="K9" s="7">
        <v>44132000</v>
      </c>
    </row>
    <row r="10" spans="1:11" x14ac:dyDescent="0.25">
      <c r="A10" s="3"/>
      <c r="B10" s="3" t="s">
        <v>11</v>
      </c>
      <c r="C10" s="6">
        <v>111213400</v>
      </c>
      <c r="D10" s="3"/>
      <c r="E10" s="7">
        <v>59412000</v>
      </c>
      <c r="F10" s="3"/>
      <c r="G10" s="7">
        <v>56367329</v>
      </c>
      <c r="H10" s="3"/>
      <c r="I10" s="7">
        <v>56401300</v>
      </c>
      <c r="J10" s="3"/>
      <c r="K10" s="7">
        <v>57724000</v>
      </c>
    </row>
    <row r="11" spans="1:11" x14ac:dyDescent="0.25">
      <c r="A11" s="3"/>
      <c r="B11" s="3" t="s">
        <v>15</v>
      </c>
      <c r="C11" s="6">
        <v>92832400</v>
      </c>
      <c r="D11" s="3"/>
      <c r="E11" s="7">
        <v>51627000</v>
      </c>
      <c r="F11" s="3"/>
      <c r="G11" s="7">
        <v>64849017</v>
      </c>
      <c r="H11" s="3"/>
      <c r="I11" s="7">
        <v>7971800</v>
      </c>
      <c r="J11" s="3"/>
      <c r="K11" s="7">
        <v>50323000</v>
      </c>
    </row>
    <row r="12" spans="1:11" x14ac:dyDescent="0.25">
      <c r="A12" s="3"/>
      <c r="B12" s="3" t="s">
        <v>12</v>
      </c>
      <c r="C12" s="6">
        <v>91864500</v>
      </c>
      <c r="D12" s="3"/>
      <c r="E12" s="7">
        <v>49527000</v>
      </c>
      <c r="F12" s="3"/>
      <c r="G12" s="7">
        <v>57325169</v>
      </c>
      <c r="H12" s="3"/>
      <c r="I12" s="7">
        <v>7748900</v>
      </c>
      <c r="J12" s="3"/>
      <c r="K12" s="7">
        <v>47393000</v>
      </c>
    </row>
    <row r="13" spans="1:11" x14ac:dyDescent="0.25">
      <c r="A13" s="3"/>
      <c r="B13" s="3" t="s">
        <v>16</v>
      </c>
      <c r="C13" s="6">
        <v>79795700</v>
      </c>
      <c r="D13" s="3"/>
      <c r="E13" s="7">
        <v>44258000</v>
      </c>
      <c r="F13" s="3"/>
      <c r="G13" s="7">
        <v>39760174</v>
      </c>
      <c r="H13" s="3"/>
      <c r="I13" s="7">
        <v>5987900</v>
      </c>
      <c r="J13" s="3"/>
      <c r="K13" s="7">
        <v>43573000</v>
      </c>
    </row>
    <row r="14" spans="1:11" x14ac:dyDescent="0.25">
      <c r="A14" s="3"/>
      <c r="B14" s="3" t="s">
        <v>13</v>
      </c>
      <c r="C14" s="6">
        <v>68431100</v>
      </c>
      <c r="D14" s="3"/>
      <c r="E14" s="7">
        <v>38192000</v>
      </c>
      <c r="F14" s="3"/>
      <c r="G14" s="7">
        <v>35224684</v>
      </c>
      <c r="H14" s="3"/>
      <c r="I14" s="7">
        <v>3407800</v>
      </c>
      <c r="J14" s="3"/>
      <c r="K14" s="7">
        <v>38232000</v>
      </c>
    </row>
    <row r="15" spans="1:11" x14ac:dyDescent="0.25">
      <c r="A15" s="3"/>
      <c r="B15" s="3" t="s">
        <v>14</v>
      </c>
      <c r="C15" s="6">
        <v>66437000</v>
      </c>
      <c r="D15" s="3"/>
      <c r="E15" s="7">
        <v>35149200</v>
      </c>
      <c r="F15" s="3"/>
      <c r="G15" s="7">
        <v>32743181</v>
      </c>
      <c r="H15" s="3"/>
      <c r="I15" s="7">
        <v>3868300</v>
      </c>
      <c r="J15" s="3"/>
      <c r="K15" s="7">
        <v>30942000</v>
      </c>
    </row>
    <row r="16" spans="1:11" x14ac:dyDescent="0.25">
      <c r="A16" s="4" t="s">
        <v>18</v>
      </c>
      <c r="B16" s="3"/>
      <c r="C16" s="8">
        <f>SUM(C4:C15)</f>
        <v>942739900</v>
      </c>
      <c r="D16" s="3"/>
      <c r="E16" s="9">
        <f>SUM(E4:E15)</f>
        <v>496159203</v>
      </c>
      <c r="F16" s="3"/>
      <c r="G16" s="9">
        <f>SUM(G4:G15)</f>
        <v>502089112</v>
      </c>
      <c r="H16" s="3"/>
      <c r="I16" s="9">
        <f>SUM(I4:I15)</f>
        <v>97271300</v>
      </c>
      <c r="J16" s="3"/>
      <c r="K16" s="9">
        <f>SUM(K4:K15)</f>
        <v>488301000</v>
      </c>
    </row>
  </sheetData>
  <pageMargins left="0.7" right="0.7" top="0.75" bottom="0.75" header="0.3" footer="0.3"/>
  <pageSetup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Wtr Sales</vt:lpstr>
      <vt:lpstr>Wtr Sales 2017</vt:lpstr>
      <vt:lpstr>'Wtr Sales'!Print_Area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Isenburg</dc:creator>
  <cp:lastModifiedBy>Cindy Benson</cp:lastModifiedBy>
  <cp:lastPrinted>2021-11-15T20:10:31Z</cp:lastPrinted>
  <dcterms:created xsi:type="dcterms:W3CDTF">2018-02-21T15:25:09Z</dcterms:created>
  <dcterms:modified xsi:type="dcterms:W3CDTF">2022-05-06T15:54:43Z</dcterms:modified>
</cp:coreProperties>
</file>